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8\Sisemine\Kassakulu\Kassakulu 24\"/>
    </mc:Choice>
  </mc:AlternateContent>
  <bookViews>
    <workbookView xWindow="240" yWindow="12" windowWidth="16092" windowHeight="9660" tabRatio="652"/>
  </bookViews>
  <sheets>
    <sheet name="Lisa 1. Konto koond (24+23jääk)" sheetId="2" r:id="rId1"/>
    <sheet name="Lisa 2 Teenuste eelarve 2024" sheetId="8" r:id="rId2"/>
  </sheets>
  <definedNames>
    <definedName name="_xlnm._FilterDatabase" localSheetId="0" hidden="1">'Lisa 1. Konto koond (24+23jääk)'!$A$5:$U$5</definedName>
    <definedName name="_xlnm._FilterDatabase" localSheetId="1" hidden="1">'Lisa 2 Teenuste eelarve 2024'!$A$6:$Z$253</definedName>
  </definedNames>
  <calcPr calcId="162913"/>
</workbook>
</file>

<file path=xl/calcChain.xml><?xml version="1.0" encoding="utf-8"?>
<calcChain xmlns="http://schemas.openxmlformats.org/spreadsheetml/2006/main">
  <c r="S39" i="8" l="1"/>
  <c r="T39" i="8" s="1"/>
  <c r="S12" i="8"/>
  <c r="S146" i="8"/>
  <c r="T146" i="8" s="1"/>
  <c r="S174" i="8"/>
  <c r="T174" i="8" s="1"/>
  <c r="S202" i="8"/>
  <c r="T202" i="8" s="1"/>
  <c r="S230" i="8"/>
  <c r="T230" i="8" s="1"/>
  <c r="G8" i="8"/>
  <c r="G226" i="8"/>
  <c r="G198" i="8"/>
  <c r="G170" i="8"/>
  <c r="G142" i="8"/>
  <c r="G114" i="8"/>
  <c r="G86" i="8"/>
  <c r="G81" i="8"/>
  <c r="G77" i="8"/>
  <c r="G72" i="8"/>
  <c r="G66" i="8"/>
  <c r="G60" i="8"/>
  <c r="G53" i="8"/>
  <c r="G49" i="8"/>
  <c r="G36" i="8"/>
  <c r="S50" i="8"/>
  <c r="H49" i="8"/>
  <c r="I49" i="8"/>
  <c r="J49" i="8"/>
  <c r="K49" i="8"/>
  <c r="L49" i="8"/>
  <c r="M49" i="8"/>
  <c r="N49" i="8"/>
  <c r="O49" i="8"/>
  <c r="P49" i="8"/>
  <c r="Q49" i="8"/>
  <c r="R49" i="8"/>
  <c r="S90" i="8"/>
  <c r="T90" i="8" s="1"/>
  <c r="S118" i="8"/>
  <c r="T118" i="8" s="1"/>
  <c r="T13" i="8"/>
  <c r="H142" i="8"/>
  <c r="H114" i="8"/>
  <c r="H36" i="8"/>
  <c r="Q10" i="2"/>
  <c r="Q41" i="2"/>
  <c r="G7" i="8" l="1"/>
  <c r="F36" i="8"/>
  <c r="S253" i="8"/>
  <c r="U253" i="8" s="1"/>
  <c r="S252" i="8"/>
  <c r="T252" i="8" s="1"/>
  <c r="S251" i="8"/>
  <c r="U251" i="8" s="1"/>
  <c r="S250" i="8"/>
  <c r="U250" i="8" s="1"/>
  <c r="S249" i="8"/>
  <c r="S248" i="8"/>
  <c r="T248" i="8" s="1"/>
  <c r="S247" i="8"/>
  <c r="U247" i="8" s="1"/>
  <c r="S246" i="8"/>
  <c r="U246" i="8" s="1"/>
  <c r="S245" i="8"/>
  <c r="U245" i="8" s="1"/>
  <c r="S244" i="8"/>
  <c r="T244" i="8" s="1"/>
  <c r="S243" i="8"/>
  <c r="U243" i="8" s="1"/>
  <c r="S242" i="8"/>
  <c r="U242" i="8" s="1"/>
  <c r="S241" i="8"/>
  <c r="S240" i="8"/>
  <c r="U240" i="8" s="1"/>
  <c r="S239" i="8"/>
  <c r="U239" i="8" s="1"/>
  <c r="S238" i="8"/>
  <c r="U238" i="8" s="1"/>
  <c r="S237" i="8"/>
  <c r="U237" i="8" s="1"/>
  <c r="S236" i="8"/>
  <c r="U236" i="8" s="1"/>
  <c r="S235" i="8"/>
  <c r="T235" i="8" s="1"/>
  <c r="S234" i="8"/>
  <c r="U234" i="8" s="1"/>
  <c r="S233" i="8"/>
  <c r="S232" i="8"/>
  <c r="T232" i="8" s="1"/>
  <c r="S231" i="8"/>
  <c r="U231" i="8" s="1"/>
  <c r="S229" i="8"/>
  <c r="U229" i="8" s="1"/>
  <c r="S228" i="8"/>
  <c r="T228" i="8" s="1"/>
  <c r="S227" i="8"/>
  <c r="T227" i="8" s="1"/>
  <c r="R226" i="8"/>
  <c r="Q226" i="8"/>
  <c r="P226" i="8"/>
  <c r="O226" i="8"/>
  <c r="N226" i="8"/>
  <c r="M226" i="8"/>
  <c r="L226" i="8"/>
  <c r="K226" i="8"/>
  <c r="J226" i="8"/>
  <c r="I226" i="8"/>
  <c r="H226" i="8"/>
  <c r="F226" i="8"/>
  <c r="S225" i="8"/>
  <c r="U225" i="8" s="1"/>
  <c r="S224" i="8"/>
  <c r="U224" i="8" s="1"/>
  <c r="S223" i="8"/>
  <c r="S222" i="8"/>
  <c r="U222" i="8" s="1"/>
  <c r="S221" i="8"/>
  <c r="U221" i="8" s="1"/>
  <c r="S220" i="8"/>
  <c r="U220" i="8" s="1"/>
  <c r="S219" i="8"/>
  <c r="T219" i="8" s="1"/>
  <c r="S218" i="8"/>
  <c r="T218" i="8" s="1"/>
  <c r="S217" i="8"/>
  <c r="U217" i="8" s="1"/>
  <c r="S216" i="8"/>
  <c r="U216" i="8" s="1"/>
  <c r="S215" i="8"/>
  <c r="S214" i="8"/>
  <c r="U214" i="8" s="1"/>
  <c r="S213" i="8"/>
  <c r="U213" i="8" s="1"/>
  <c r="S212" i="8"/>
  <c r="U212" i="8" s="1"/>
  <c r="S211" i="8"/>
  <c r="T211" i="8" s="1"/>
  <c r="S210" i="8"/>
  <c r="T210" i="8" s="1"/>
  <c r="S209" i="8"/>
  <c r="U209" i="8" s="1"/>
  <c r="S208" i="8"/>
  <c r="U208" i="8" s="1"/>
  <c r="S207" i="8"/>
  <c r="U207" i="8" s="1"/>
  <c r="S206" i="8"/>
  <c r="T206" i="8" s="1"/>
  <c r="S205" i="8"/>
  <c r="U205" i="8" s="1"/>
  <c r="S204" i="8"/>
  <c r="U204" i="8" s="1"/>
  <c r="S203" i="8"/>
  <c r="T203" i="8" s="1"/>
  <c r="S201" i="8"/>
  <c r="T201" i="8" s="1"/>
  <c r="S200" i="8"/>
  <c r="U200" i="8" s="1"/>
  <c r="S199" i="8"/>
  <c r="U199" i="8" s="1"/>
  <c r="R198" i="8"/>
  <c r="Q198" i="8"/>
  <c r="P198" i="8"/>
  <c r="O198" i="8"/>
  <c r="N198" i="8"/>
  <c r="M198" i="8"/>
  <c r="L198" i="8"/>
  <c r="K198" i="8"/>
  <c r="J198" i="8"/>
  <c r="I198" i="8"/>
  <c r="H198" i="8"/>
  <c r="F198" i="8"/>
  <c r="S197" i="8"/>
  <c r="S196" i="8"/>
  <c r="U196" i="8" s="1"/>
  <c r="S195" i="8"/>
  <c r="U195" i="8" s="1"/>
  <c r="S194" i="8"/>
  <c r="U194" i="8" s="1"/>
  <c r="S193" i="8"/>
  <c r="T193" i="8" s="1"/>
  <c r="S192" i="8"/>
  <c r="S191" i="8"/>
  <c r="U191" i="8" s="1"/>
  <c r="S190" i="8"/>
  <c r="U190" i="8" s="1"/>
  <c r="S189" i="8"/>
  <c r="U189" i="8" s="1"/>
  <c r="S188" i="8"/>
  <c r="U188" i="8" s="1"/>
  <c r="S187" i="8"/>
  <c r="U187" i="8" s="1"/>
  <c r="S186" i="8"/>
  <c r="U186" i="8" s="1"/>
  <c r="S185" i="8"/>
  <c r="T185" i="8" s="1"/>
  <c r="S184" i="8"/>
  <c r="S183" i="8"/>
  <c r="U183" i="8" s="1"/>
  <c r="S182" i="8"/>
  <c r="U182" i="8" s="1"/>
  <c r="S181" i="8"/>
  <c r="U181" i="8" s="1"/>
  <c r="S180" i="8"/>
  <c r="U180" i="8" s="1"/>
  <c r="S179" i="8"/>
  <c r="U179" i="8" s="1"/>
  <c r="S178" i="8"/>
  <c r="U178" i="8" s="1"/>
  <c r="S177" i="8"/>
  <c r="T177" i="8" s="1"/>
  <c r="S176" i="8"/>
  <c r="S175" i="8"/>
  <c r="U175" i="8" s="1"/>
  <c r="S173" i="8"/>
  <c r="U173" i="8" s="1"/>
  <c r="S172" i="8"/>
  <c r="U172" i="8" s="1"/>
  <c r="S171" i="8"/>
  <c r="T171" i="8" s="1"/>
  <c r="R170" i="8"/>
  <c r="Q170" i="8"/>
  <c r="P170" i="8"/>
  <c r="O170" i="8"/>
  <c r="N170" i="8"/>
  <c r="M170" i="8"/>
  <c r="L170" i="8"/>
  <c r="K170" i="8"/>
  <c r="J170" i="8"/>
  <c r="I170" i="8"/>
  <c r="H170" i="8"/>
  <c r="F170" i="8"/>
  <c r="S169" i="8"/>
  <c r="U169" i="8" s="1"/>
  <c r="S168" i="8"/>
  <c r="U168" i="8" s="1"/>
  <c r="S167" i="8"/>
  <c r="U167" i="8" s="1"/>
  <c r="S166" i="8"/>
  <c r="S165" i="8"/>
  <c r="T165" i="8" s="1"/>
  <c r="S164" i="8"/>
  <c r="U164" i="8" s="1"/>
  <c r="S163" i="8"/>
  <c r="U163" i="8" s="1"/>
  <c r="S162" i="8"/>
  <c r="U162" i="8" s="1"/>
  <c r="S161" i="8"/>
  <c r="U161" i="8" s="1"/>
  <c r="S160" i="8"/>
  <c r="U160" i="8" s="1"/>
  <c r="S159" i="8"/>
  <c r="T159" i="8" s="1"/>
  <c r="S158" i="8"/>
  <c r="S157" i="8"/>
  <c r="U157" i="8" s="1"/>
  <c r="S156" i="8"/>
  <c r="U156" i="8" s="1"/>
  <c r="S155" i="8"/>
  <c r="U155" i="8" s="1"/>
  <c r="S154" i="8"/>
  <c r="U154" i="8" s="1"/>
  <c r="S153" i="8"/>
  <c r="U153" i="8" s="1"/>
  <c r="S152" i="8"/>
  <c r="U152" i="8" s="1"/>
  <c r="S151" i="8"/>
  <c r="T151" i="8" s="1"/>
  <c r="S150" i="8"/>
  <c r="S149" i="8"/>
  <c r="U149" i="8" s="1"/>
  <c r="S148" i="8"/>
  <c r="U148" i="8" s="1"/>
  <c r="S147" i="8"/>
  <c r="U147" i="8" s="1"/>
  <c r="S145" i="8"/>
  <c r="U145" i="8" s="1"/>
  <c r="S144" i="8"/>
  <c r="U144" i="8" s="1"/>
  <c r="S143" i="8"/>
  <c r="U143" i="8" s="1"/>
  <c r="R142" i="8"/>
  <c r="Q142" i="8"/>
  <c r="P142" i="8"/>
  <c r="O142" i="8"/>
  <c r="N142" i="8"/>
  <c r="M142" i="8"/>
  <c r="L142" i="8"/>
  <c r="K142" i="8"/>
  <c r="J142" i="8"/>
  <c r="I142" i="8"/>
  <c r="F142" i="8"/>
  <c r="S141" i="8"/>
  <c r="T141" i="8" s="1"/>
  <c r="S140" i="8"/>
  <c r="S139" i="8"/>
  <c r="U139" i="8" s="1"/>
  <c r="S138" i="8"/>
  <c r="U138" i="8" s="1"/>
  <c r="S137" i="8"/>
  <c r="U137" i="8" s="1"/>
  <c r="S136" i="8"/>
  <c r="T136" i="8" s="1"/>
  <c r="S135" i="8"/>
  <c r="U135" i="8" s="1"/>
  <c r="S134" i="8"/>
  <c r="U134" i="8" s="1"/>
  <c r="S133" i="8"/>
  <c r="T133" i="8" s="1"/>
  <c r="S132" i="8"/>
  <c r="S131" i="8"/>
  <c r="T131" i="8" s="1"/>
  <c r="S130" i="8"/>
  <c r="U130" i="8" s="1"/>
  <c r="S129" i="8"/>
  <c r="U129" i="8" s="1"/>
  <c r="S128" i="8"/>
  <c r="U128" i="8" s="1"/>
  <c r="S127" i="8"/>
  <c r="U127" i="8" s="1"/>
  <c r="S126" i="8"/>
  <c r="U126" i="8" s="1"/>
  <c r="S125" i="8"/>
  <c r="T125" i="8" s="1"/>
  <c r="S124" i="8"/>
  <c r="S123" i="8"/>
  <c r="U123" i="8" s="1"/>
  <c r="S122" i="8"/>
  <c r="U122" i="8" s="1"/>
  <c r="S121" i="8"/>
  <c r="U121" i="8" s="1"/>
  <c r="S120" i="8"/>
  <c r="U120" i="8" s="1"/>
  <c r="S119" i="8"/>
  <c r="U119" i="8" s="1"/>
  <c r="S117" i="8"/>
  <c r="T117" i="8" s="1"/>
  <c r="S116" i="8"/>
  <c r="T116" i="8" s="1"/>
  <c r="S115" i="8"/>
  <c r="R114" i="8"/>
  <c r="Q114" i="8"/>
  <c r="P114" i="8"/>
  <c r="O114" i="8"/>
  <c r="N114" i="8"/>
  <c r="M114" i="8"/>
  <c r="L114" i="8"/>
  <c r="K114" i="8"/>
  <c r="J114" i="8"/>
  <c r="I114" i="8"/>
  <c r="F114" i="8"/>
  <c r="S113" i="8"/>
  <c r="T113" i="8" s="1"/>
  <c r="S112" i="8"/>
  <c r="U112" i="8" s="1"/>
  <c r="S111" i="8"/>
  <c r="U111" i="8" s="1"/>
  <c r="S110" i="8"/>
  <c r="U110" i="8" s="1"/>
  <c r="S109" i="8"/>
  <c r="U109" i="8" s="1"/>
  <c r="S108" i="8"/>
  <c r="U108" i="8" s="1"/>
  <c r="S107" i="8"/>
  <c r="T107" i="8" s="1"/>
  <c r="S106" i="8"/>
  <c r="S105" i="8"/>
  <c r="T105" i="8" s="1"/>
  <c r="S104" i="8"/>
  <c r="U104" i="8" s="1"/>
  <c r="S103" i="8"/>
  <c r="U103" i="8" s="1"/>
  <c r="S102" i="8"/>
  <c r="U102" i="8" s="1"/>
  <c r="S101" i="8"/>
  <c r="U101" i="8" s="1"/>
  <c r="S100" i="8"/>
  <c r="T100" i="8" s="1"/>
  <c r="S99" i="8"/>
  <c r="T99" i="8" s="1"/>
  <c r="S98" i="8"/>
  <c r="S97" i="8"/>
  <c r="U97" i="8" s="1"/>
  <c r="S96" i="8"/>
  <c r="U96" i="8" s="1"/>
  <c r="S95" i="8"/>
  <c r="U95" i="8" s="1"/>
  <c r="S94" i="8"/>
  <c r="U94" i="8" s="1"/>
  <c r="S93" i="8"/>
  <c r="U93" i="8" s="1"/>
  <c r="S92" i="8"/>
  <c r="U92" i="8" s="1"/>
  <c r="S91" i="8"/>
  <c r="T91" i="8" s="1"/>
  <c r="S89" i="8"/>
  <c r="S88" i="8"/>
  <c r="U88" i="8" s="1"/>
  <c r="S87" i="8"/>
  <c r="T87" i="8" s="1"/>
  <c r="R86" i="8"/>
  <c r="Q86" i="8"/>
  <c r="P86" i="8"/>
  <c r="O86" i="8"/>
  <c r="N86" i="8"/>
  <c r="M86" i="8"/>
  <c r="L86" i="8"/>
  <c r="K86" i="8"/>
  <c r="J86" i="8"/>
  <c r="I86" i="8"/>
  <c r="H86" i="8"/>
  <c r="F86" i="8"/>
  <c r="S85" i="8"/>
  <c r="U85" i="8" s="1"/>
  <c r="S84" i="8"/>
  <c r="U84" i="8" s="1"/>
  <c r="S83" i="8"/>
  <c r="U83" i="8" s="1"/>
  <c r="S82" i="8"/>
  <c r="U82" i="8" s="1"/>
  <c r="R81" i="8"/>
  <c r="Q81" i="8"/>
  <c r="P81" i="8"/>
  <c r="O81" i="8"/>
  <c r="N81" i="8"/>
  <c r="M81" i="8"/>
  <c r="L81" i="8"/>
  <c r="K81" i="8"/>
  <c r="J81" i="8"/>
  <c r="I81" i="8"/>
  <c r="H81" i="8"/>
  <c r="F81" i="8"/>
  <c r="S80" i="8"/>
  <c r="T80" i="8" s="1"/>
  <c r="S79" i="8"/>
  <c r="S78" i="8"/>
  <c r="T78" i="8" s="1"/>
  <c r="R77" i="8"/>
  <c r="Q77" i="8"/>
  <c r="P77" i="8"/>
  <c r="O77" i="8"/>
  <c r="N77" i="8"/>
  <c r="M77" i="8"/>
  <c r="L77" i="8"/>
  <c r="K77" i="8"/>
  <c r="J77" i="8"/>
  <c r="I77" i="8"/>
  <c r="H77" i="8"/>
  <c r="F77" i="8"/>
  <c r="S76" i="8"/>
  <c r="U76" i="8" s="1"/>
  <c r="S75" i="8"/>
  <c r="U75" i="8" s="1"/>
  <c r="S74" i="8"/>
  <c r="T74" i="8" s="1"/>
  <c r="S73" i="8"/>
  <c r="U73" i="8" s="1"/>
  <c r="R72" i="8"/>
  <c r="Q72" i="8"/>
  <c r="P72" i="8"/>
  <c r="O72" i="8"/>
  <c r="N72" i="8"/>
  <c r="M72" i="8"/>
  <c r="L72" i="8"/>
  <c r="K72" i="8"/>
  <c r="J72" i="8"/>
  <c r="I72" i="8"/>
  <c r="H72" i="8"/>
  <c r="F72" i="8"/>
  <c r="S71" i="8"/>
  <c r="U71" i="8" s="1"/>
  <c r="S70" i="8"/>
  <c r="T70" i="8" s="1"/>
  <c r="S69" i="8"/>
  <c r="S68" i="8"/>
  <c r="U68" i="8" s="1"/>
  <c r="S67" i="8"/>
  <c r="U67" i="8" s="1"/>
  <c r="R66" i="8"/>
  <c r="Q66" i="8"/>
  <c r="P66" i="8"/>
  <c r="O66" i="8"/>
  <c r="N66" i="8"/>
  <c r="M66" i="8"/>
  <c r="L66" i="8"/>
  <c r="K66" i="8"/>
  <c r="J66" i="8"/>
  <c r="I66" i="8"/>
  <c r="H66" i="8"/>
  <c r="F66" i="8"/>
  <c r="S65" i="8"/>
  <c r="U65" i="8" s="1"/>
  <c r="S64" i="8"/>
  <c r="U64" i="8" s="1"/>
  <c r="S63" i="8"/>
  <c r="U63" i="8" s="1"/>
  <c r="S62" i="8"/>
  <c r="U62" i="8" s="1"/>
  <c r="S61" i="8"/>
  <c r="T61" i="8" s="1"/>
  <c r="R60" i="8"/>
  <c r="Q60" i="8"/>
  <c r="P60" i="8"/>
  <c r="O60" i="8"/>
  <c r="N60" i="8"/>
  <c r="M60" i="8"/>
  <c r="L60" i="8"/>
  <c r="K60" i="8"/>
  <c r="J60" i="8"/>
  <c r="I60" i="8"/>
  <c r="H60" i="8"/>
  <c r="F60" i="8"/>
  <c r="S59" i="8"/>
  <c r="S58" i="8"/>
  <c r="U58" i="8" s="1"/>
  <c r="S57" i="8"/>
  <c r="U57" i="8" s="1"/>
  <c r="S56" i="8"/>
  <c r="U56" i="8" s="1"/>
  <c r="S55" i="8"/>
  <c r="U55" i="8" s="1"/>
  <c r="S54" i="8"/>
  <c r="U54" i="8" s="1"/>
  <c r="R53" i="8"/>
  <c r="Q53" i="8"/>
  <c r="P53" i="8"/>
  <c r="O53" i="8"/>
  <c r="N53" i="8"/>
  <c r="M53" i="8"/>
  <c r="L53" i="8"/>
  <c r="K53" i="8"/>
  <c r="J53" i="8"/>
  <c r="I53" i="8"/>
  <c r="H53" i="8"/>
  <c r="F53" i="8"/>
  <c r="S52" i="8"/>
  <c r="U52" i="8" s="1"/>
  <c r="S51" i="8"/>
  <c r="F49" i="8"/>
  <c r="S48" i="8"/>
  <c r="U48" i="8" s="1"/>
  <c r="S47" i="8"/>
  <c r="T47" i="8" s="1"/>
  <c r="S46" i="8"/>
  <c r="U46" i="8" s="1"/>
  <c r="S45" i="8"/>
  <c r="U45" i="8" s="1"/>
  <c r="S44" i="8"/>
  <c r="U44" i="8" s="1"/>
  <c r="S43" i="8"/>
  <c r="U43" i="8" s="1"/>
  <c r="S42" i="8"/>
  <c r="T42" i="8" s="1"/>
  <c r="S41" i="8"/>
  <c r="S40" i="8"/>
  <c r="U40" i="8" s="1"/>
  <c r="S38" i="8"/>
  <c r="T38" i="8" s="1"/>
  <c r="S37" i="8"/>
  <c r="U37" i="8" s="1"/>
  <c r="R36" i="8"/>
  <c r="Q36" i="8"/>
  <c r="P36" i="8"/>
  <c r="O36" i="8"/>
  <c r="N36" i="8"/>
  <c r="M36" i="8"/>
  <c r="L36" i="8"/>
  <c r="K36" i="8"/>
  <c r="J36" i="8"/>
  <c r="I36" i="8"/>
  <c r="S35" i="8"/>
  <c r="T35" i="8" s="1"/>
  <c r="S34" i="8"/>
  <c r="U34" i="8" s="1"/>
  <c r="S33" i="8"/>
  <c r="U33" i="8" s="1"/>
  <c r="S32" i="8"/>
  <c r="U32" i="8" s="1"/>
  <c r="S31" i="8"/>
  <c r="S30" i="8"/>
  <c r="T30" i="8" s="1"/>
  <c r="S29" i="8"/>
  <c r="U29" i="8" s="1"/>
  <c r="S28" i="8"/>
  <c r="U28" i="8" s="1"/>
  <c r="S27" i="8"/>
  <c r="T27" i="8" s="1"/>
  <c r="S26" i="8"/>
  <c r="U26" i="8" s="1"/>
  <c r="S25" i="8"/>
  <c r="T25" i="8" s="1"/>
  <c r="S24" i="8"/>
  <c r="U24" i="8" s="1"/>
  <c r="S23" i="8"/>
  <c r="S22" i="8"/>
  <c r="U22" i="8" s="1"/>
  <c r="S21" i="8"/>
  <c r="U21" i="8" s="1"/>
  <c r="S20" i="8"/>
  <c r="U20" i="8" s="1"/>
  <c r="S19" i="8"/>
  <c r="U19" i="8" s="1"/>
  <c r="S18" i="8"/>
  <c r="U18" i="8" s="1"/>
  <c r="S17" i="8"/>
  <c r="U17" i="8" s="1"/>
  <c r="S16" i="8"/>
  <c r="T16" i="8" s="1"/>
  <c r="S15" i="8"/>
  <c r="S14" i="8"/>
  <c r="U14" i="8" s="1"/>
  <c r="U12" i="8"/>
  <c r="S11" i="8"/>
  <c r="U11" i="8" s="1"/>
  <c r="S10" i="8"/>
  <c r="U10" i="8" s="1"/>
  <c r="S9" i="8"/>
  <c r="U9" i="8" s="1"/>
  <c r="R8" i="8"/>
  <c r="Q8" i="8"/>
  <c r="P8" i="8"/>
  <c r="O8" i="8"/>
  <c r="N8" i="8"/>
  <c r="M8" i="8"/>
  <c r="L8" i="8"/>
  <c r="K8" i="8"/>
  <c r="J8" i="8"/>
  <c r="I8" i="8"/>
  <c r="H8" i="8"/>
  <c r="F8" i="8"/>
  <c r="L7" i="8" l="1"/>
  <c r="P7" i="8"/>
  <c r="O7" i="8"/>
  <c r="I7" i="8"/>
  <c r="Q7" i="8"/>
  <c r="M7" i="8"/>
  <c r="N7" i="8"/>
  <c r="J7" i="8"/>
  <c r="R7" i="8"/>
  <c r="H7" i="8"/>
  <c r="K7" i="8"/>
  <c r="T51" i="8"/>
  <c r="S49" i="8"/>
  <c r="T149" i="8"/>
  <c r="U131" i="8"/>
  <c r="T103" i="8"/>
  <c r="T84" i="8"/>
  <c r="T123" i="8"/>
  <c r="U117" i="8"/>
  <c r="T111" i="8"/>
  <c r="U80" i="8"/>
  <c r="U206" i="8"/>
  <c r="U193" i="8"/>
  <c r="T180" i="8"/>
  <c r="U235" i="8"/>
  <c r="U141" i="8"/>
  <c r="T145" i="8"/>
  <c r="U74" i="8"/>
  <c r="T175" i="8"/>
  <c r="U107" i="8"/>
  <c r="T225" i="8"/>
  <c r="T45" i="8"/>
  <c r="S77" i="8"/>
  <c r="U77" i="8" s="1"/>
  <c r="T110" i="8"/>
  <c r="T128" i="8"/>
  <c r="T163" i="8"/>
  <c r="U228" i="8"/>
  <c r="U248" i="8"/>
  <c r="T68" i="8"/>
  <c r="U159" i="8"/>
  <c r="U211" i="8"/>
  <c r="T229" i="8"/>
  <c r="T243" i="8"/>
  <c r="U136" i="8"/>
  <c r="S86" i="8"/>
  <c r="U86" i="8" s="1"/>
  <c r="T95" i="8"/>
  <c r="U35" i="8"/>
  <c r="U30" i="8"/>
  <c r="T24" i="8"/>
  <c r="T108" i="8"/>
  <c r="U47" i="8"/>
  <c r="U125" i="8"/>
  <c r="U171" i="8"/>
  <c r="T32" i="8"/>
  <c r="U42" i="8"/>
  <c r="S66" i="8"/>
  <c r="U66" i="8" s="1"/>
  <c r="U78" i="8"/>
  <c r="T88" i="8"/>
  <c r="T97" i="8"/>
  <c r="U116" i="8"/>
  <c r="T134" i="8"/>
  <c r="U165" i="8"/>
  <c r="S8" i="8"/>
  <c r="U27" i="8"/>
  <c r="T62" i="8"/>
  <c r="T82" i="8"/>
  <c r="U105" i="8"/>
  <c r="U113" i="8"/>
  <c r="T126" i="8"/>
  <c r="T139" i="8"/>
  <c r="T157" i="8"/>
  <c r="T162" i="8"/>
  <c r="U177" i="8"/>
  <c r="T191" i="8"/>
  <c r="T196" i="8"/>
  <c r="T199" i="8"/>
  <c r="T204" i="8"/>
  <c r="T209" i="8"/>
  <c r="T214" i="8"/>
  <c r="U232" i="8"/>
  <c r="T237" i="8"/>
  <c r="T251" i="8"/>
  <c r="T19" i="8"/>
  <c r="T92" i="8"/>
  <c r="T120" i="8"/>
  <c r="T168" i="8"/>
  <c r="T222" i="8"/>
  <c r="T75" i="8"/>
  <c r="U100" i="8"/>
  <c r="T181" i="8"/>
  <c r="T94" i="8"/>
  <c r="T102" i="8"/>
  <c r="T154" i="8"/>
  <c r="T173" i="8"/>
  <c r="U219" i="8"/>
  <c r="T246" i="8"/>
  <c r="U87" i="8"/>
  <c r="U151" i="8"/>
  <c r="T156" i="8"/>
  <c r="U185" i="8"/>
  <c r="U203" i="8"/>
  <c r="T245" i="8"/>
  <c r="T85" i="8"/>
  <c r="T10" i="8"/>
  <c r="U38" i="8"/>
  <c r="S72" i="8"/>
  <c r="T72" i="8" s="1"/>
  <c r="T167" i="8"/>
  <c r="T183" i="8"/>
  <c r="T188" i="8"/>
  <c r="T200" i="8"/>
  <c r="T11" i="8"/>
  <c r="U133" i="8"/>
  <c r="T189" i="8"/>
  <c r="T217" i="8"/>
  <c r="T240" i="8"/>
  <c r="S198" i="8"/>
  <c r="U198" i="8" s="1"/>
  <c r="T57" i="8"/>
  <c r="S53" i="8"/>
  <c r="T53" i="8" s="1"/>
  <c r="U91" i="8"/>
  <c r="U99" i="8"/>
  <c r="U16" i="8"/>
  <c r="U51" i="8"/>
  <c r="T20" i="8"/>
  <c r="T29" i="8"/>
  <c r="T40" i="8"/>
  <c r="T48" i="8"/>
  <c r="T64" i="8"/>
  <c r="T33" i="8"/>
  <c r="T58" i="8"/>
  <c r="U61" i="8"/>
  <c r="T22" i="8"/>
  <c r="T52" i="8"/>
  <c r="T55" i="8"/>
  <c r="T14" i="8"/>
  <c r="T46" i="8"/>
  <c r="U70" i="8"/>
  <c r="U31" i="8"/>
  <c r="T31" i="8"/>
  <c r="T150" i="8"/>
  <c r="U150" i="8"/>
  <c r="T17" i="8"/>
  <c r="T28" i="8"/>
  <c r="U41" i="8"/>
  <c r="T41" i="8"/>
  <c r="T37" i="8"/>
  <c r="T50" i="8"/>
  <c r="U50" i="8"/>
  <c r="T158" i="8"/>
  <c r="U158" i="8"/>
  <c r="U176" i="8"/>
  <c r="T176" i="8"/>
  <c r="U184" i="8"/>
  <c r="T184" i="8"/>
  <c r="T192" i="8"/>
  <c r="U192" i="8"/>
  <c r="T220" i="8"/>
  <c r="U25" i="8"/>
  <c r="F7" i="8"/>
  <c r="S60" i="8"/>
  <c r="S81" i="8"/>
  <c r="U81" i="8" s="1"/>
  <c r="T115" i="8"/>
  <c r="U115" i="8"/>
  <c r="T124" i="8"/>
  <c r="U124" i="8"/>
  <c r="T132" i="8"/>
  <c r="U132" i="8"/>
  <c r="T140" i="8"/>
  <c r="U140" i="8"/>
  <c r="T147" i="8"/>
  <c r="T155" i="8"/>
  <c r="T172" i="8"/>
  <c r="T207" i="8"/>
  <c r="T241" i="8"/>
  <c r="U241" i="8"/>
  <c r="T15" i="8"/>
  <c r="U15" i="8"/>
  <c r="S36" i="8"/>
  <c r="U36" i="8" s="1"/>
  <c r="T89" i="8"/>
  <c r="U89" i="8"/>
  <c r="U98" i="8"/>
  <c r="T98" i="8"/>
  <c r="U106" i="8"/>
  <c r="T106" i="8"/>
  <c r="T143" i="8"/>
  <c r="T152" i="8"/>
  <c r="S170" i="8"/>
  <c r="U170" i="8" s="1"/>
  <c r="U197" i="8"/>
  <c r="T197" i="8"/>
  <c r="T212" i="8"/>
  <c r="U233" i="8"/>
  <c r="T233" i="8"/>
  <c r="U215" i="8"/>
  <c r="T215" i="8"/>
  <c r="T249" i="8"/>
  <c r="U249" i="8"/>
  <c r="U69" i="8"/>
  <c r="T69" i="8"/>
  <c r="U166" i="8"/>
  <c r="T166" i="8"/>
  <c r="U23" i="8"/>
  <c r="T23" i="8"/>
  <c r="T59" i="8"/>
  <c r="U59" i="8"/>
  <c r="S114" i="8"/>
  <c r="S226" i="8"/>
  <c r="T43" i="8"/>
  <c r="T56" i="8"/>
  <c r="T65" i="8"/>
  <c r="T71" i="8"/>
  <c r="T121" i="8"/>
  <c r="T129" i="8"/>
  <c r="T137" i="8"/>
  <c r="T160" i="8"/>
  <c r="T178" i="8"/>
  <c r="T186" i="8"/>
  <c r="T194" i="8"/>
  <c r="T238" i="8"/>
  <c r="T79" i="8"/>
  <c r="U79" i="8"/>
  <c r="S142" i="8"/>
  <c r="U142" i="8" s="1"/>
  <c r="U223" i="8"/>
  <c r="T223" i="8"/>
  <c r="T236" i="8"/>
  <c r="T9" i="8"/>
  <c r="T18" i="8"/>
  <c r="T26" i="8"/>
  <c r="T34" i="8"/>
  <c r="T44" i="8"/>
  <c r="T54" i="8"/>
  <c r="T63" i="8"/>
  <c r="T73" i="8"/>
  <c r="T83" i="8"/>
  <c r="T93" i="8"/>
  <c r="T101" i="8"/>
  <c r="T109" i="8"/>
  <c r="T119" i="8"/>
  <c r="T127" i="8"/>
  <c r="T135" i="8"/>
  <c r="T144" i="8"/>
  <c r="T153" i="8"/>
  <c r="T161" i="8"/>
  <c r="T169" i="8"/>
  <c r="T179" i="8"/>
  <c r="T187" i="8"/>
  <c r="T195" i="8"/>
  <c r="U201" i="8"/>
  <c r="T205" i="8"/>
  <c r="U210" i="8"/>
  <c r="T213" i="8"/>
  <c r="U218" i="8"/>
  <c r="T221" i="8"/>
  <c r="U227" i="8"/>
  <c r="T231" i="8"/>
  <c r="T239" i="8"/>
  <c r="U244" i="8"/>
  <c r="T247" i="8"/>
  <c r="U252" i="8"/>
  <c r="T12" i="8"/>
  <c r="T21" i="8"/>
  <c r="T67" i="8"/>
  <c r="T76" i="8"/>
  <c r="T96" i="8"/>
  <c r="T104" i="8"/>
  <c r="T112" i="8"/>
  <c r="T122" i="8"/>
  <c r="T130" i="8"/>
  <c r="T138" i="8"/>
  <c r="T148" i="8"/>
  <c r="T164" i="8"/>
  <c r="T182" i="8"/>
  <c r="T190" i="8"/>
  <c r="T208" i="8"/>
  <c r="T216" i="8"/>
  <c r="T224" i="8"/>
  <c r="T234" i="8"/>
  <c r="T242" i="8"/>
  <c r="T250" i="8"/>
  <c r="T253" i="8"/>
  <c r="U8" i="8" l="1"/>
  <c r="S7" i="8"/>
  <c r="U7" i="8" s="1"/>
  <c r="T77" i="8"/>
  <c r="T86" i="8"/>
  <c r="T66" i="8"/>
  <c r="T198" i="8"/>
  <c r="T8" i="8"/>
  <c r="U72" i="8"/>
  <c r="U53" i="8"/>
  <c r="T36" i="8"/>
  <c r="T81" i="8"/>
  <c r="U49" i="8"/>
  <c r="T49" i="8"/>
  <c r="T226" i="8"/>
  <c r="U226" i="8"/>
  <c r="T114" i="8"/>
  <c r="U114" i="8"/>
  <c r="T142" i="8"/>
  <c r="T170" i="8"/>
  <c r="T60" i="8"/>
  <c r="U60" i="8"/>
  <c r="T7" i="8" l="1"/>
  <c r="N37" i="2" l="1"/>
  <c r="E37" i="2" l="1"/>
  <c r="F37" i="2"/>
  <c r="G37" i="2"/>
  <c r="H37" i="2"/>
  <c r="I37" i="2"/>
  <c r="J37" i="2"/>
  <c r="K37" i="2"/>
  <c r="L37" i="2"/>
  <c r="M37" i="2"/>
  <c r="O37" i="2"/>
  <c r="P37" i="2"/>
  <c r="D37" i="2"/>
  <c r="N6" i="2" l="1"/>
  <c r="Q8" i="2" l="1"/>
  <c r="D6" i="2" l="1"/>
  <c r="F6" i="2"/>
  <c r="G6" i="2"/>
  <c r="H6" i="2"/>
  <c r="I6" i="2"/>
  <c r="J6" i="2"/>
  <c r="K6" i="2"/>
  <c r="L6" i="2"/>
  <c r="M6" i="2"/>
  <c r="O6" i="2"/>
  <c r="P6" i="2"/>
  <c r="E6" i="2"/>
  <c r="Q70" i="2" l="1"/>
  <c r="E69" i="2"/>
  <c r="F69" i="2"/>
  <c r="G69" i="2"/>
  <c r="H69" i="2"/>
  <c r="I69" i="2"/>
  <c r="J69" i="2"/>
  <c r="K69" i="2"/>
  <c r="L69" i="2"/>
  <c r="M69" i="2"/>
  <c r="N69" i="2"/>
  <c r="O69" i="2"/>
  <c r="P69" i="2"/>
  <c r="D69" i="2"/>
  <c r="Q33" i="2"/>
  <c r="R33" i="2" s="1"/>
  <c r="Q32" i="2"/>
  <c r="R32" i="2" s="1"/>
  <c r="Q31" i="2"/>
  <c r="R31" i="2" s="1"/>
  <c r="Q30" i="2"/>
  <c r="R30" i="2" s="1"/>
  <c r="Q29" i="2"/>
  <c r="R29" i="2" s="1"/>
  <c r="Q28" i="2"/>
  <c r="R28" i="2" s="1"/>
  <c r="Q27" i="2"/>
  <c r="R27" i="2" s="1"/>
  <c r="Q26" i="2"/>
  <c r="R26" i="2" s="1"/>
  <c r="Q25" i="2"/>
  <c r="R25" i="2" s="1"/>
  <c r="Q24" i="2"/>
  <c r="R24" i="2" s="1"/>
  <c r="Q23" i="2"/>
  <c r="R23" i="2" s="1"/>
  <c r="Q22" i="2"/>
  <c r="R22" i="2" s="1"/>
  <c r="Q21" i="2"/>
  <c r="R21" i="2" s="1"/>
  <c r="Q20" i="2"/>
  <c r="R20" i="2" s="1"/>
  <c r="Q19" i="2"/>
  <c r="R19" i="2" s="1"/>
  <c r="Q18" i="2"/>
  <c r="R18" i="2" s="1"/>
  <c r="Q17" i="2"/>
  <c r="R17" i="2" s="1"/>
  <c r="Q16" i="2"/>
  <c r="R16" i="2" s="1"/>
  <c r="Q15" i="2"/>
  <c r="R15" i="2" s="1"/>
  <c r="Q14" i="2"/>
  <c r="R14" i="2" s="1"/>
  <c r="Q13" i="2"/>
  <c r="R13" i="2" s="1"/>
  <c r="Q12" i="2"/>
  <c r="R12" i="2" s="1"/>
  <c r="Q11" i="2"/>
  <c r="R11" i="2" s="1"/>
  <c r="Q9" i="2"/>
  <c r="R9" i="2" s="1"/>
  <c r="R8" i="2"/>
  <c r="Q7" i="2"/>
  <c r="R7" i="2" l="1"/>
  <c r="Q6" i="2"/>
  <c r="R6" i="2" s="1"/>
  <c r="Q38" i="2"/>
  <c r="Q39" i="2"/>
  <c r="R39" i="2" s="1"/>
  <c r="Q40" i="2"/>
  <c r="R40" i="2" s="1"/>
  <c r="Q42" i="2"/>
  <c r="R42" i="2" s="1"/>
  <c r="Q43" i="2"/>
  <c r="R43" i="2" s="1"/>
  <c r="Q44" i="2"/>
  <c r="R44" i="2" s="1"/>
  <c r="Q45" i="2"/>
  <c r="R45" i="2" s="1"/>
  <c r="Q46" i="2"/>
  <c r="R46" i="2" s="1"/>
  <c r="Q47" i="2"/>
  <c r="R47" i="2" s="1"/>
  <c r="Q48" i="2"/>
  <c r="R48" i="2" s="1"/>
  <c r="Q49" i="2"/>
  <c r="R49" i="2" s="1"/>
  <c r="Q50" i="2"/>
  <c r="R50" i="2" s="1"/>
  <c r="Q51" i="2"/>
  <c r="R51" i="2" s="1"/>
  <c r="Q52" i="2"/>
  <c r="R52" i="2" s="1"/>
  <c r="Q53" i="2"/>
  <c r="R53" i="2" s="1"/>
  <c r="Q54" i="2"/>
  <c r="R54" i="2" s="1"/>
  <c r="Q55" i="2"/>
  <c r="R55" i="2" s="1"/>
  <c r="Q56" i="2"/>
  <c r="R56" i="2" s="1"/>
  <c r="Q57" i="2"/>
  <c r="R57" i="2" s="1"/>
  <c r="Q58" i="2"/>
  <c r="R58" i="2" s="1"/>
  <c r="Q59" i="2"/>
  <c r="R59" i="2" s="1"/>
  <c r="Q60" i="2"/>
  <c r="R60" i="2" s="1"/>
  <c r="Q61" i="2"/>
  <c r="R61" i="2" s="1"/>
  <c r="Q62" i="2"/>
  <c r="R62" i="2" s="1"/>
  <c r="Q63" i="2"/>
  <c r="R63" i="2" s="1"/>
  <c r="Q64" i="2"/>
  <c r="R64" i="2" s="1"/>
  <c r="Q72" i="2"/>
  <c r="R72" i="2" s="1"/>
  <c r="Q71" i="2"/>
  <c r="R71" i="2" s="1"/>
  <c r="R70" i="2"/>
  <c r="R38" i="2" l="1"/>
  <c r="Q37" i="2"/>
  <c r="Q69" i="2"/>
  <c r="R69" i="2" s="1"/>
  <c r="R37" i="2" l="1"/>
</calcChain>
</file>

<file path=xl/sharedStrings.xml><?xml version="1.0" encoding="utf-8"?>
<sst xmlns="http://schemas.openxmlformats.org/spreadsheetml/2006/main" count="1375" uniqueCount="115">
  <si>
    <t>Allikas</t>
  </si>
  <si>
    <t>Kaitsetahte kujundamine</t>
  </si>
  <si>
    <t>1554</t>
  </si>
  <si>
    <t>1555</t>
  </si>
  <si>
    <t>5002</t>
  </si>
  <si>
    <t>5003</t>
  </si>
  <si>
    <t>5005</t>
  </si>
  <si>
    <t>5008</t>
  </si>
  <si>
    <t>5050</t>
  </si>
  <si>
    <t>5060</t>
  </si>
  <si>
    <t>5500</t>
  </si>
  <si>
    <t>5503</t>
  </si>
  <si>
    <t>5504</t>
  </si>
  <si>
    <t>5511</t>
  </si>
  <si>
    <t>5513</t>
  </si>
  <si>
    <t>5514</t>
  </si>
  <si>
    <t>5515</t>
  </si>
  <si>
    <t>5521</t>
  </si>
  <si>
    <t>5522</t>
  </si>
  <si>
    <t>5524</t>
  </si>
  <si>
    <t>5525</t>
  </si>
  <si>
    <t>5531</t>
  </si>
  <si>
    <t>5532</t>
  </si>
  <si>
    <t>5539</t>
  </si>
  <si>
    <t>5540</t>
  </si>
  <si>
    <t>6010</t>
  </si>
  <si>
    <t>Objekti valveteenus</t>
  </si>
  <si>
    <t>Noorte isamaaline kasvatus </t>
  </si>
  <si>
    <t>Riigikaitselaagrite läbiviimise toetamine</t>
  </si>
  <si>
    <t>Strateegiline kommunikatsioon</t>
  </si>
  <si>
    <t>Laiapindse riigikaitse ettevalmistamine ja toetamine </t>
  </si>
  <si>
    <t>Üksuste alalhoidmine</t>
  </si>
  <si>
    <t>Üksuste väljaõpe</t>
  </si>
  <si>
    <t>IN040008</t>
  </si>
  <si>
    <t>SE040008</t>
  </si>
  <si>
    <t>Teenus</t>
  </si>
  <si>
    <t>Jaanuar</t>
  </si>
  <si>
    <t>Veebruar</t>
  </si>
  <si>
    <t>Eelarve</t>
  </si>
  <si>
    <t>Konto</t>
  </si>
  <si>
    <t>KOKKU</t>
  </si>
  <si>
    <t>Jääk</t>
  </si>
  <si>
    <t>Kasutamise %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</si>
  <si>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</si>
  <si>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</si>
  <si>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</si>
  <si>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</si>
  <si>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</si>
  <si>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</si>
  <si>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</si>
  <si>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</si>
  <si>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</si>
  <si>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</si>
  <si>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Konto sisu</t>
  </si>
  <si>
    <t>Kokku teenus</t>
  </si>
  <si>
    <t>Masinate ja seadmete, sh transpordivahendite soetamine ja renoveerimine</t>
  </si>
  <si>
    <t>Info- ja kommunikatsioonitehnoloogia seadmete soetamine ja renoveerimine</t>
  </si>
  <si>
    <t>Ehitusalsed investeeringud</t>
  </si>
  <si>
    <t>Töölepinguliste töötasu</t>
  </si>
  <si>
    <t>Tegevväelaste töötasu</t>
  </si>
  <si>
    <t>Töövõtulepinguliste töötasu</t>
  </si>
  <si>
    <t>Muud tasud (toetused)</t>
  </si>
  <si>
    <t>Erisoodustused</t>
  </si>
  <si>
    <t>Tööjõumaksud</t>
  </si>
  <si>
    <t>Administreerimiskulud</t>
  </si>
  <si>
    <t>Lähetuskulud</t>
  </si>
  <si>
    <t>Koolituskulud</t>
  </si>
  <si>
    <t>Kinnistute, hoonete ja ruumide majandamiskulud</t>
  </si>
  <si>
    <t>Sõidukite ülalpidamise kulud, v.a kaitseotstarbelised kulud</t>
  </si>
  <si>
    <t>Info- ja kommunikatsioonitehnoloogia kulud</t>
  </si>
  <si>
    <t>Inventari kulud, v.a infotehnoloogia ja kaitseotstarbelised kulud</t>
  </si>
  <si>
    <t>Toiduained ja toitlustusteenused</t>
  </si>
  <si>
    <t>Meditsiinikulud ja hügieenitarbed</t>
  </si>
  <si>
    <t>Õppevahendite ja koolituse kulud</t>
  </si>
  <si>
    <t>Kommunikatsiooni-, kultuuri- ja vaba aja sisustamise kulud</t>
  </si>
  <si>
    <t>Kaitseotstarbeline varustus ja materjalid</t>
  </si>
  <si>
    <t>Eri- ja vormiriietus, v.a kaitseotstarbelised kulud</t>
  </si>
  <si>
    <t>Muu erivarustus ja erimaterjalid</t>
  </si>
  <si>
    <t>Muud mitmesugused majandamiskulud</t>
  </si>
  <si>
    <t>Muud kulud</t>
  </si>
  <si>
    <t>Lisa 1</t>
  </si>
  <si>
    <t>Objekt</t>
  </si>
  <si>
    <t>Kokku</t>
  </si>
  <si>
    <t>Rajatiste ja hoonete soetamine ja renoveerimine</t>
  </si>
  <si>
    <t xml:space="preserve">Tarkvara soetusmaksumuses </t>
  </si>
  <si>
    <t>Töötajate töötasu</t>
  </si>
  <si>
    <t>Kaitseväelaste töötasu</t>
  </si>
  <si>
    <t>Töövõtulepingu alusel füüsilistele isikutele makstav tasu</t>
  </si>
  <si>
    <t>Muud tasud</t>
  </si>
  <si>
    <t>Personalikuludega kaasnevad maksud</t>
  </si>
  <si>
    <t>Koolituskulud (sh koolituslähetus)</t>
  </si>
  <si>
    <t>Sõidukite ülalpidamise kulud</t>
  </si>
  <si>
    <t xml:space="preserve">Eri- ja vormiriietus </t>
  </si>
  <si>
    <t>Maksu-, riigilõivu- ja trahvikulud</t>
  </si>
  <si>
    <t>Lisa 2</t>
  </si>
  <si>
    <t>2024 eelarvelised vahendid kokku (2024 jäägid + 2023 vahendid)</t>
  </si>
  <si>
    <t>4138</t>
  </si>
  <si>
    <t>2024 eelarvelised vahendid</t>
  </si>
  <si>
    <t xml:space="preserve">2023 eelarvelised jäägid </t>
  </si>
  <si>
    <t>Kaitseliidu tegevustoetuse ja sihtfinatseerimise eelarve kasutamine teenuste lõikes (2024)</t>
  </si>
  <si>
    <t>Teenuse liik</t>
  </si>
  <si>
    <t>Põhiteenus</t>
  </si>
  <si>
    <t>Kutsehaiguste ja tööõnnetuste kahjuhüvitised</t>
  </si>
  <si>
    <t>Tugiteenus</t>
  </si>
  <si>
    <t>Dokumendihaldus</t>
  </si>
  <si>
    <t>Finantsteenindus</t>
  </si>
  <si>
    <t>Haldustegevus</t>
  </si>
  <si>
    <t>Kaitseliit</t>
  </si>
  <si>
    <t>Objekti julgeolek</t>
  </si>
  <si>
    <t>RHT kaitse</t>
  </si>
  <si>
    <t>Õigusteenus</t>
  </si>
  <si>
    <t>Riigisaladuse ja salastatud välisteabe kaitse</t>
  </si>
  <si>
    <t>Haldustegevuste koordineerimine</t>
  </si>
  <si>
    <t>Kaitseliidu tegevustoetuse ja sihtfinatseerimise eelarve kasutamine (veebruar)</t>
  </si>
  <si>
    <t>Seisuga raamatupidamistarkvarast 25.03.2024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</si>
</sst>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2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9" fontId="10" fillId="4" borderId="1" xfId="0" applyNumberFormat="1" applyFont="1" applyFill="1" applyBorder="1"/>
    <xf numFmtId="49" fontId="10" fillId="4" borderId="1" xfId="0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right" wrapText="1"/>
    </xf>
    <xf numFmtId="49" fontId="11" fillId="4" borderId="1" xfId="0" applyNumberFormat="1" applyFont="1" applyFill="1" applyBorder="1" applyAlignment="1">
      <alignment horizontal="center"/>
    </xf>
    <xf numFmtId="49" fontId="11" fillId="4" borderId="1" xfId="0" applyNumberFormat="1" applyFont="1" applyFill="1" applyBorder="1" applyAlignment="1">
      <alignment wrapText="1"/>
    </xf>
    <xf numFmtId="3" fontId="11" fillId="6" borderId="1" xfId="0" applyNumberFormat="1" applyFont="1" applyFill="1" applyBorder="1" applyAlignment="1">
      <alignment horizontal="right"/>
    </xf>
    <xf numFmtId="49" fontId="11" fillId="4" borderId="0" xfId="0" applyNumberFormat="1" applyFont="1" applyFill="1" applyBorder="1"/>
    <xf numFmtId="49" fontId="11" fillId="4" borderId="0" xfId="0" applyNumberFormat="1" applyFont="1" applyFill="1" applyBorder="1" applyAlignment="1">
      <alignment horizontal="center"/>
    </xf>
    <xf numFmtId="49" fontId="11" fillId="4" borderId="0" xfId="0" applyNumberFormat="1" applyFont="1" applyFill="1" applyBorder="1" applyAlignment="1">
      <alignment wrapText="1"/>
    </xf>
    <xf numFmtId="0" fontId="0" fillId="0" borderId="0" xfId="0" applyBorder="1"/>
    <xf numFmtId="49" fontId="11" fillId="6" borderId="0" xfId="0" applyNumberFormat="1" applyFont="1" applyFill="1" applyBorder="1"/>
    <xf numFmtId="3" fontId="11" fillId="6" borderId="0" xfId="0" applyNumberFormat="1" applyFont="1" applyFill="1" applyBorder="1"/>
    <xf numFmtId="165" fontId="0" fillId="0" borderId="0" xfId="1" applyNumberFormat="1" applyFont="1" applyAlignment="1">
      <alignment wrapText="1"/>
    </xf>
    <xf numFmtId="0" fontId="12" fillId="5" borderId="1" xfId="0" applyFont="1" applyFill="1" applyBorder="1" applyAlignment="1">
      <alignment horizontal="center"/>
    </xf>
    <xf numFmtId="165" fontId="5" fillId="0" borderId="2" xfId="1" applyNumberFormat="1" applyFont="1" applyBorder="1" applyAlignment="1">
      <alignment wrapText="1"/>
    </xf>
    <xf numFmtId="3" fontId="11" fillId="6" borderId="1" xfId="0" applyNumberFormat="1" applyFont="1" applyFill="1" applyBorder="1" applyAlignment="1"/>
    <xf numFmtId="3" fontId="11" fillId="6" borderId="1" xfId="0" applyNumberFormat="1" applyFont="1" applyFill="1" applyBorder="1"/>
    <xf numFmtId="3" fontId="5" fillId="0" borderId="1" xfId="0" applyNumberFormat="1" applyFont="1" applyBorder="1"/>
    <xf numFmtId="3" fontId="12" fillId="0" borderId="1" xfId="0" applyNumberFormat="1" applyFont="1" applyBorder="1"/>
    <xf numFmtId="0" fontId="12" fillId="0" borderId="0" xfId="0" applyFont="1" applyAlignment="1">
      <alignment horizontal="center"/>
    </xf>
    <xf numFmtId="3" fontId="10" fillId="6" borderId="1" xfId="0" applyNumberFormat="1" applyFont="1" applyFill="1" applyBorder="1" applyAlignment="1">
      <alignment horizontal="right"/>
    </xf>
    <xf numFmtId="165" fontId="4" fillId="6" borderId="1" xfId="1" applyNumberFormat="1" applyFont="1" applyFill="1" applyBorder="1" applyAlignment="1">
      <alignment wrapText="1"/>
    </xf>
    <xf numFmtId="3" fontId="4" fillId="6" borderId="1" xfId="0" applyNumberFormat="1" applyFont="1" applyFill="1" applyBorder="1"/>
    <xf numFmtId="3" fontId="0" fillId="6" borderId="0" xfId="0" applyNumberFormat="1" applyFill="1" applyBorder="1"/>
    <xf numFmtId="165" fontId="0" fillId="6" borderId="0" xfId="1" applyNumberFormat="1" applyFont="1" applyFill="1" applyBorder="1" applyAlignment="1">
      <alignment wrapText="1"/>
    </xf>
    <xf numFmtId="0" fontId="11" fillId="4" borderId="1" xfId="0" applyNumberFormat="1" applyFont="1" applyFill="1" applyBorder="1"/>
    <xf numFmtId="3" fontId="12" fillId="7" borderId="1" xfId="0" applyNumberFormat="1" applyFont="1" applyFill="1" applyBorder="1"/>
    <xf numFmtId="0" fontId="11" fillId="4" borderId="0" xfId="0" applyNumberFormat="1" applyFont="1" applyFill="1" applyBorder="1"/>
    <xf numFmtId="3" fontId="11" fillId="6" borderId="0" xfId="0" applyNumberFormat="1" applyFont="1" applyFill="1" applyBorder="1" applyAlignment="1">
      <alignment horizontal="right"/>
    </xf>
    <xf numFmtId="0" fontId="11" fillId="6" borderId="1" xfId="0" applyNumberFormat="1" applyFont="1" applyFill="1" applyBorder="1"/>
    <xf numFmtId="3" fontId="12" fillId="6" borderId="1" xfId="0" applyNumberFormat="1" applyFont="1" applyFill="1" applyBorder="1" applyAlignment="1">
      <alignment horizontal="right"/>
    </xf>
    <xf numFmtId="3" fontId="10" fillId="6" borderId="1" xfId="0" applyNumberFormat="1" applyFont="1" applyFill="1" applyBorder="1"/>
    <xf numFmtId="0" fontId="2" fillId="0" borderId="0" xfId="0" applyFont="1" applyAlignment="1">
      <alignment horizontal="right" wrapText="1"/>
    </xf>
    <xf numFmtId="49" fontId="10" fillId="8" borderId="1" xfId="0" applyNumberFormat="1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wrapText="1"/>
    </xf>
    <xf numFmtId="165" fontId="5" fillId="8" borderId="2" xfId="1" applyNumberFormat="1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right"/>
    </xf>
    <xf numFmtId="0" fontId="11" fillId="6" borderId="1" xfId="0" applyNumberFormat="1" applyFont="1" applyFill="1" applyBorder="1" applyAlignment="1">
      <alignment horizontal="right"/>
    </xf>
    <xf numFmtId="49" fontId="11" fillId="6" borderId="1" xfId="0" applyNumberFormat="1" applyFont="1" applyFill="1" applyBorder="1" applyAlignment="1">
      <alignment horizontal="center"/>
    </xf>
    <xf numFmtId="49" fontId="11" fillId="6" borderId="1" xfId="0" applyNumberFormat="1" applyFont="1" applyFill="1" applyBorder="1" applyAlignment="1">
      <alignment wrapText="1"/>
    </xf>
    <xf numFmtId="3" fontId="13" fillId="8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/>
    </xf>
    <xf numFmtId="49" fontId="11" fillId="6" borderId="1" xfId="0" applyNumberFormat="1" applyFont="1" applyFill="1" applyBorder="1" applyAlignment="1">
      <alignment horizontal="left" wrapText="1"/>
    </xf>
    <xf numFmtId="3" fontId="17" fillId="3" borderId="1" xfId="0" applyNumberFormat="1" applyFont="1" applyFill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left" vertical="center"/>
    </xf>
    <xf numFmtId="0" fontId="18" fillId="0" borderId="1" xfId="0" applyFont="1" applyBorder="1"/>
    <xf numFmtId="3" fontId="2" fillId="0" borderId="1" xfId="0" applyNumberFormat="1" applyFont="1" applyBorder="1" applyAlignment="1">
      <alignment horizontal="right"/>
    </xf>
    <xf numFmtId="165" fontId="3" fillId="0" borderId="1" xfId="1" applyNumberFormat="1" applyFont="1" applyBorder="1"/>
    <xf numFmtId="0" fontId="3" fillId="0" borderId="0" xfId="0" applyFont="1"/>
    <xf numFmtId="164" fontId="5" fillId="6" borderId="1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20" fillId="2" borderId="1" xfId="0" applyNumberFormat="1" applyFont="1" applyFill="1" applyBorder="1" applyAlignment="1">
      <alignment horizontal="left" vertical="center"/>
    </xf>
    <xf numFmtId="3" fontId="12" fillId="6" borderId="1" xfId="0" applyNumberFormat="1" applyFont="1" applyFill="1" applyBorder="1" applyAlignment="1">
      <alignment horizontal="left" vertical="center"/>
    </xf>
    <xf numFmtId="0" fontId="19" fillId="0" borderId="1" xfId="0" applyFont="1" applyBorder="1"/>
    <xf numFmtId="3" fontId="16" fillId="3" borderId="1" xfId="0" applyNumberFormat="1" applyFont="1" applyFill="1" applyBorder="1" applyAlignment="1">
      <alignment horizontal="right" vertical="center"/>
    </xf>
    <xf numFmtId="0" fontId="0" fillId="0" borderId="1" xfId="0" applyBorder="1"/>
    <xf numFmtId="3" fontId="0" fillId="0" borderId="1" xfId="0" applyNumberFormat="1" applyBorder="1"/>
    <xf numFmtId="165" fontId="0" fillId="0" borderId="1" xfId="1" applyNumberFormat="1" applyFont="1" applyBorder="1"/>
    <xf numFmtId="0" fontId="18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3" fontId="15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3" fontId="17" fillId="3" borderId="0" xfId="0" applyNumberFormat="1" applyFont="1" applyFill="1" applyBorder="1" applyAlignment="1">
      <alignment horizontal="right" vertical="center"/>
    </xf>
    <xf numFmtId="3" fontId="0" fillId="0" borderId="0" xfId="0" applyNumberFormat="1" applyBorder="1"/>
    <xf numFmtId="3" fontId="14" fillId="8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6" borderId="1" xfId="0" applyFont="1" applyFill="1" applyBorder="1" applyAlignment="1">
      <alignment horizontal="left" vertical="center"/>
    </xf>
    <xf numFmtId="164" fontId="15" fillId="6" borderId="1" xfId="0" applyNumberFormat="1" applyFont="1" applyFill="1" applyBorder="1" applyAlignment="1">
      <alignment horizontal="right" vertical="center"/>
    </xf>
    <xf numFmtId="0" fontId="19" fillId="6" borderId="1" xfId="0" applyFont="1" applyFill="1" applyBorder="1" applyAlignment="1">
      <alignment horizontal="right"/>
    </xf>
    <xf numFmtId="0" fontId="19" fillId="6" borderId="1" xfId="0" applyFont="1" applyFill="1" applyBorder="1"/>
    <xf numFmtId="0" fontId="15" fillId="6" borderId="1" xfId="0" applyFont="1" applyFill="1" applyBorder="1" applyAlignment="1">
      <alignment horizontal="right" vertical="center"/>
    </xf>
    <xf numFmtId="0" fontId="18" fillId="6" borderId="1" xfId="0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"/>
  <sheetViews>
    <sheetView tabSelected="1" topLeftCell="A52" workbookViewId="0">
      <selection activeCell="AF15" sqref="AF15"/>
    </sheetView>
  </sheetViews>
  <sheetFormatPr defaultRowHeight="14.4" x14ac:dyDescent="0.3"/>
  <cols>
    <col min="1" max="1" width="6" customWidth="1"/>
    <col min="2" max="2" width="9.44140625" style="31" customWidth="1"/>
    <col min="3" max="3" width="40.33203125" style="1" customWidth="1"/>
    <col min="4" max="4" width="10" customWidth="1"/>
    <col min="5" max="5" width="8.88671875" bestFit="1" customWidth="1"/>
    <col min="6" max="6" width="8.88671875" customWidth="1"/>
    <col min="7" max="12" width="8.88671875" hidden="1" customWidth="1"/>
    <col min="13" max="13" width="10.5546875" hidden="1" customWidth="1"/>
    <col min="14" max="14" width="8.88671875" hidden="1" customWidth="1"/>
    <col min="15" max="15" width="10.109375" hidden="1" customWidth="1"/>
    <col min="16" max="16" width="11.109375" hidden="1" customWidth="1"/>
    <col min="17" max="17" width="10.109375" bestFit="1" customWidth="1"/>
    <col min="18" max="18" width="11.88671875" style="1" customWidth="1"/>
    <col min="20" max="20" width="9.33203125" bestFit="1" customWidth="1"/>
    <col min="255" max="255" width="8" customWidth="1"/>
    <col min="256" max="256" width="11.33203125" customWidth="1"/>
    <col min="257" max="257" width="43.44140625" customWidth="1"/>
    <col min="258" max="258" width="10" customWidth="1"/>
    <col min="259" max="259" width="10.33203125" customWidth="1"/>
    <col min="260" max="260" width="9.88671875" customWidth="1"/>
    <col min="261" max="269" width="10.33203125" customWidth="1"/>
    <col min="270" max="270" width="12.6640625" customWidth="1"/>
    <col min="271" max="271" width="11.44140625" customWidth="1"/>
    <col min="272" max="272" width="11.88671875" customWidth="1"/>
    <col min="274" max="274" width="9.33203125" bestFit="1" customWidth="1"/>
    <col min="275" max="275" width="9.88671875" bestFit="1" customWidth="1"/>
    <col min="276" max="276" width="9.33203125" bestFit="1" customWidth="1"/>
    <col min="511" max="511" width="8" customWidth="1"/>
    <col min="512" max="512" width="11.33203125" customWidth="1"/>
    <col min="513" max="513" width="43.44140625" customWidth="1"/>
    <col min="514" max="514" width="10" customWidth="1"/>
    <col min="515" max="515" width="10.33203125" customWidth="1"/>
    <col min="516" max="516" width="9.88671875" customWidth="1"/>
    <col min="517" max="525" width="10.33203125" customWidth="1"/>
    <col min="526" max="526" width="12.6640625" customWidth="1"/>
    <col min="527" max="527" width="11.44140625" customWidth="1"/>
    <col min="528" max="528" width="11.88671875" customWidth="1"/>
    <col min="530" max="530" width="9.33203125" bestFit="1" customWidth="1"/>
    <col min="531" max="531" width="9.88671875" bestFit="1" customWidth="1"/>
    <col min="532" max="532" width="9.33203125" bestFit="1" customWidth="1"/>
    <col min="767" max="767" width="8" customWidth="1"/>
    <col min="768" max="768" width="11.33203125" customWidth="1"/>
    <col min="769" max="769" width="43.44140625" customWidth="1"/>
    <col min="770" max="770" width="10" customWidth="1"/>
    <col min="771" max="771" width="10.33203125" customWidth="1"/>
    <col min="772" max="772" width="9.88671875" customWidth="1"/>
    <col min="773" max="781" width="10.33203125" customWidth="1"/>
    <col min="782" max="782" width="12.6640625" customWidth="1"/>
    <col min="783" max="783" width="11.44140625" customWidth="1"/>
    <col min="784" max="784" width="11.88671875" customWidth="1"/>
    <col min="786" max="786" width="9.33203125" bestFit="1" customWidth="1"/>
    <col min="787" max="787" width="9.88671875" bestFit="1" customWidth="1"/>
    <col min="788" max="788" width="9.33203125" bestFit="1" customWidth="1"/>
    <col min="1023" max="1023" width="8" customWidth="1"/>
    <col min="1024" max="1024" width="11.33203125" customWidth="1"/>
    <col min="1025" max="1025" width="43.44140625" customWidth="1"/>
    <col min="1026" max="1026" width="10" customWidth="1"/>
    <col min="1027" max="1027" width="10.33203125" customWidth="1"/>
    <col min="1028" max="1028" width="9.88671875" customWidth="1"/>
    <col min="1029" max="1037" width="10.33203125" customWidth="1"/>
    <col min="1038" max="1038" width="12.6640625" customWidth="1"/>
    <col min="1039" max="1039" width="11.44140625" customWidth="1"/>
    <col min="1040" max="1040" width="11.88671875" customWidth="1"/>
    <col min="1042" max="1042" width="9.33203125" bestFit="1" customWidth="1"/>
    <col min="1043" max="1043" width="9.88671875" bestFit="1" customWidth="1"/>
    <col min="1044" max="1044" width="9.33203125" bestFit="1" customWidth="1"/>
    <col min="1279" max="1279" width="8" customWidth="1"/>
    <col min="1280" max="1280" width="11.33203125" customWidth="1"/>
    <col min="1281" max="1281" width="43.44140625" customWidth="1"/>
    <col min="1282" max="1282" width="10" customWidth="1"/>
    <col min="1283" max="1283" width="10.33203125" customWidth="1"/>
    <col min="1284" max="1284" width="9.88671875" customWidth="1"/>
    <col min="1285" max="1293" width="10.33203125" customWidth="1"/>
    <col min="1294" max="1294" width="12.6640625" customWidth="1"/>
    <col min="1295" max="1295" width="11.44140625" customWidth="1"/>
    <col min="1296" max="1296" width="11.88671875" customWidth="1"/>
    <col min="1298" max="1298" width="9.33203125" bestFit="1" customWidth="1"/>
    <col min="1299" max="1299" width="9.88671875" bestFit="1" customWidth="1"/>
    <col min="1300" max="1300" width="9.33203125" bestFit="1" customWidth="1"/>
    <col min="1535" max="1535" width="8" customWidth="1"/>
    <col min="1536" max="1536" width="11.33203125" customWidth="1"/>
    <col min="1537" max="1537" width="43.44140625" customWidth="1"/>
    <col min="1538" max="1538" width="10" customWidth="1"/>
    <col min="1539" max="1539" width="10.33203125" customWidth="1"/>
    <col min="1540" max="1540" width="9.88671875" customWidth="1"/>
    <col min="1541" max="1549" width="10.33203125" customWidth="1"/>
    <col min="1550" max="1550" width="12.6640625" customWidth="1"/>
    <col min="1551" max="1551" width="11.44140625" customWidth="1"/>
    <col min="1552" max="1552" width="11.88671875" customWidth="1"/>
    <col min="1554" max="1554" width="9.33203125" bestFit="1" customWidth="1"/>
    <col min="1555" max="1555" width="9.88671875" bestFit="1" customWidth="1"/>
    <col min="1556" max="1556" width="9.33203125" bestFit="1" customWidth="1"/>
    <col min="1791" max="1791" width="8" customWidth="1"/>
    <col min="1792" max="1792" width="11.33203125" customWidth="1"/>
    <col min="1793" max="1793" width="43.44140625" customWidth="1"/>
    <col min="1794" max="1794" width="10" customWidth="1"/>
    <col min="1795" max="1795" width="10.33203125" customWidth="1"/>
    <col min="1796" max="1796" width="9.88671875" customWidth="1"/>
    <col min="1797" max="1805" width="10.33203125" customWidth="1"/>
    <col min="1806" max="1806" width="12.6640625" customWidth="1"/>
    <col min="1807" max="1807" width="11.44140625" customWidth="1"/>
    <col min="1808" max="1808" width="11.88671875" customWidth="1"/>
    <col min="1810" max="1810" width="9.33203125" bestFit="1" customWidth="1"/>
    <col min="1811" max="1811" width="9.88671875" bestFit="1" customWidth="1"/>
    <col min="1812" max="1812" width="9.33203125" bestFit="1" customWidth="1"/>
    <col min="2047" max="2047" width="8" customWidth="1"/>
    <col min="2048" max="2048" width="11.33203125" customWidth="1"/>
    <col min="2049" max="2049" width="43.44140625" customWidth="1"/>
    <col min="2050" max="2050" width="10" customWidth="1"/>
    <col min="2051" max="2051" width="10.33203125" customWidth="1"/>
    <col min="2052" max="2052" width="9.88671875" customWidth="1"/>
    <col min="2053" max="2061" width="10.33203125" customWidth="1"/>
    <col min="2062" max="2062" width="12.6640625" customWidth="1"/>
    <col min="2063" max="2063" width="11.44140625" customWidth="1"/>
    <col min="2064" max="2064" width="11.88671875" customWidth="1"/>
    <col min="2066" max="2066" width="9.33203125" bestFit="1" customWidth="1"/>
    <col min="2067" max="2067" width="9.88671875" bestFit="1" customWidth="1"/>
    <col min="2068" max="2068" width="9.33203125" bestFit="1" customWidth="1"/>
    <col min="2303" max="2303" width="8" customWidth="1"/>
    <col min="2304" max="2304" width="11.33203125" customWidth="1"/>
    <col min="2305" max="2305" width="43.44140625" customWidth="1"/>
    <col min="2306" max="2306" width="10" customWidth="1"/>
    <col min="2307" max="2307" width="10.33203125" customWidth="1"/>
    <col min="2308" max="2308" width="9.88671875" customWidth="1"/>
    <col min="2309" max="2317" width="10.33203125" customWidth="1"/>
    <col min="2318" max="2318" width="12.6640625" customWidth="1"/>
    <col min="2319" max="2319" width="11.44140625" customWidth="1"/>
    <col min="2320" max="2320" width="11.88671875" customWidth="1"/>
    <col min="2322" max="2322" width="9.33203125" bestFit="1" customWidth="1"/>
    <col min="2323" max="2323" width="9.88671875" bestFit="1" customWidth="1"/>
    <col min="2324" max="2324" width="9.33203125" bestFit="1" customWidth="1"/>
    <col min="2559" max="2559" width="8" customWidth="1"/>
    <col min="2560" max="2560" width="11.33203125" customWidth="1"/>
    <col min="2561" max="2561" width="43.44140625" customWidth="1"/>
    <col min="2562" max="2562" width="10" customWidth="1"/>
    <col min="2563" max="2563" width="10.33203125" customWidth="1"/>
    <col min="2564" max="2564" width="9.88671875" customWidth="1"/>
    <col min="2565" max="2573" width="10.33203125" customWidth="1"/>
    <col min="2574" max="2574" width="12.6640625" customWidth="1"/>
    <col min="2575" max="2575" width="11.44140625" customWidth="1"/>
    <col min="2576" max="2576" width="11.88671875" customWidth="1"/>
    <col min="2578" max="2578" width="9.33203125" bestFit="1" customWidth="1"/>
    <col min="2579" max="2579" width="9.88671875" bestFit="1" customWidth="1"/>
    <col min="2580" max="2580" width="9.33203125" bestFit="1" customWidth="1"/>
    <col min="2815" max="2815" width="8" customWidth="1"/>
    <col min="2816" max="2816" width="11.33203125" customWidth="1"/>
    <col min="2817" max="2817" width="43.44140625" customWidth="1"/>
    <col min="2818" max="2818" width="10" customWidth="1"/>
    <col min="2819" max="2819" width="10.33203125" customWidth="1"/>
    <col min="2820" max="2820" width="9.88671875" customWidth="1"/>
    <col min="2821" max="2829" width="10.33203125" customWidth="1"/>
    <col min="2830" max="2830" width="12.6640625" customWidth="1"/>
    <col min="2831" max="2831" width="11.44140625" customWidth="1"/>
    <col min="2832" max="2832" width="11.88671875" customWidth="1"/>
    <col min="2834" max="2834" width="9.33203125" bestFit="1" customWidth="1"/>
    <col min="2835" max="2835" width="9.88671875" bestFit="1" customWidth="1"/>
    <col min="2836" max="2836" width="9.33203125" bestFit="1" customWidth="1"/>
    <col min="3071" max="3071" width="8" customWidth="1"/>
    <col min="3072" max="3072" width="11.33203125" customWidth="1"/>
    <col min="3073" max="3073" width="43.44140625" customWidth="1"/>
    <col min="3074" max="3074" width="10" customWidth="1"/>
    <col min="3075" max="3075" width="10.33203125" customWidth="1"/>
    <col min="3076" max="3076" width="9.88671875" customWidth="1"/>
    <col min="3077" max="3085" width="10.33203125" customWidth="1"/>
    <col min="3086" max="3086" width="12.6640625" customWidth="1"/>
    <col min="3087" max="3087" width="11.44140625" customWidth="1"/>
    <col min="3088" max="3088" width="11.88671875" customWidth="1"/>
    <col min="3090" max="3090" width="9.33203125" bestFit="1" customWidth="1"/>
    <col min="3091" max="3091" width="9.88671875" bestFit="1" customWidth="1"/>
    <col min="3092" max="3092" width="9.33203125" bestFit="1" customWidth="1"/>
    <col min="3327" max="3327" width="8" customWidth="1"/>
    <col min="3328" max="3328" width="11.33203125" customWidth="1"/>
    <col min="3329" max="3329" width="43.44140625" customWidth="1"/>
    <col min="3330" max="3330" width="10" customWidth="1"/>
    <col min="3331" max="3331" width="10.33203125" customWidth="1"/>
    <col min="3332" max="3332" width="9.88671875" customWidth="1"/>
    <col min="3333" max="3341" width="10.33203125" customWidth="1"/>
    <col min="3342" max="3342" width="12.6640625" customWidth="1"/>
    <col min="3343" max="3343" width="11.44140625" customWidth="1"/>
    <col min="3344" max="3344" width="11.88671875" customWidth="1"/>
    <col min="3346" max="3346" width="9.33203125" bestFit="1" customWidth="1"/>
    <col min="3347" max="3347" width="9.88671875" bestFit="1" customWidth="1"/>
    <col min="3348" max="3348" width="9.33203125" bestFit="1" customWidth="1"/>
    <col min="3583" max="3583" width="8" customWidth="1"/>
    <col min="3584" max="3584" width="11.33203125" customWidth="1"/>
    <col min="3585" max="3585" width="43.44140625" customWidth="1"/>
    <col min="3586" max="3586" width="10" customWidth="1"/>
    <col min="3587" max="3587" width="10.33203125" customWidth="1"/>
    <col min="3588" max="3588" width="9.88671875" customWidth="1"/>
    <col min="3589" max="3597" width="10.33203125" customWidth="1"/>
    <col min="3598" max="3598" width="12.6640625" customWidth="1"/>
    <col min="3599" max="3599" width="11.44140625" customWidth="1"/>
    <col min="3600" max="3600" width="11.88671875" customWidth="1"/>
    <col min="3602" max="3602" width="9.33203125" bestFit="1" customWidth="1"/>
    <col min="3603" max="3603" width="9.88671875" bestFit="1" customWidth="1"/>
    <col min="3604" max="3604" width="9.33203125" bestFit="1" customWidth="1"/>
    <col min="3839" max="3839" width="8" customWidth="1"/>
    <col min="3840" max="3840" width="11.33203125" customWidth="1"/>
    <col min="3841" max="3841" width="43.44140625" customWidth="1"/>
    <col min="3842" max="3842" width="10" customWidth="1"/>
    <col min="3843" max="3843" width="10.33203125" customWidth="1"/>
    <col min="3844" max="3844" width="9.88671875" customWidth="1"/>
    <col min="3845" max="3853" width="10.33203125" customWidth="1"/>
    <col min="3854" max="3854" width="12.6640625" customWidth="1"/>
    <col min="3855" max="3855" width="11.44140625" customWidth="1"/>
    <col min="3856" max="3856" width="11.88671875" customWidth="1"/>
    <col min="3858" max="3858" width="9.33203125" bestFit="1" customWidth="1"/>
    <col min="3859" max="3859" width="9.88671875" bestFit="1" customWidth="1"/>
    <col min="3860" max="3860" width="9.33203125" bestFit="1" customWidth="1"/>
    <col min="4095" max="4095" width="8" customWidth="1"/>
    <col min="4096" max="4096" width="11.33203125" customWidth="1"/>
    <col min="4097" max="4097" width="43.44140625" customWidth="1"/>
    <col min="4098" max="4098" width="10" customWidth="1"/>
    <col min="4099" max="4099" width="10.33203125" customWidth="1"/>
    <col min="4100" max="4100" width="9.88671875" customWidth="1"/>
    <col min="4101" max="4109" width="10.33203125" customWidth="1"/>
    <col min="4110" max="4110" width="12.6640625" customWidth="1"/>
    <col min="4111" max="4111" width="11.44140625" customWidth="1"/>
    <col min="4112" max="4112" width="11.88671875" customWidth="1"/>
    <col min="4114" max="4114" width="9.33203125" bestFit="1" customWidth="1"/>
    <col min="4115" max="4115" width="9.88671875" bestFit="1" customWidth="1"/>
    <col min="4116" max="4116" width="9.33203125" bestFit="1" customWidth="1"/>
    <col min="4351" max="4351" width="8" customWidth="1"/>
    <col min="4352" max="4352" width="11.33203125" customWidth="1"/>
    <col min="4353" max="4353" width="43.44140625" customWidth="1"/>
    <col min="4354" max="4354" width="10" customWidth="1"/>
    <col min="4355" max="4355" width="10.33203125" customWidth="1"/>
    <col min="4356" max="4356" width="9.88671875" customWidth="1"/>
    <col min="4357" max="4365" width="10.33203125" customWidth="1"/>
    <col min="4366" max="4366" width="12.6640625" customWidth="1"/>
    <col min="4367" max="4367" width="11.44140625" customWidth="1"/>
    <col min="4368" max="4368" width="11.88671875" customWidth="1"/>
    <col min="4370" max="4370" width="9.33203125" bestFit="1" customWidth="1"/>
    <col min="4371" max="4371" width="9.88671875" bestFit="1" customWidth="1"/>
    <col min="4372" max="4372" width="9.33203125" bestFit="1" customWidth="1"/>
    <col min="4607" max="4607" width="8" customWidth="1"/>
    <col min="4608" max="4608" width="11.33203125" customWidth="1"/>
    <col min="4609" max="4609" width="43.44140625" customWidth="1"/>
    <col min="4610" max="4610" width="10" customWidth="1"/>
    <col min="4611" max="4611" width="10.33203125" customWidth="1"/>
    <col min="4612" max="4612" width="9.88671875" customWidth="1"/>
    <col min="4613" max="4621" width="10.33203125" customWidth="1"/>
    <col min="4622" max="4622" width="12.6640625" customWidth="1"/>
    <col min="4623" max="4623" width="11.44140625" customWidth="1"/>
    <col min="4624" max="4624" width="11.88671875" customWidth="1"/>
    <col min="4626" max="4626" width="9.33203125" bestFit="1" customWidth="1"/>
    <col min="4627" max="4627" width="9.88671875" bestFit="1" customWidth="1"/>
    <col min="4628" max="4628" width="9.33203125" bestFit="1" customWidth="1"/>
    <col min="4863" max="4863" width="8" customWidth="1"/>
    <col min="4864" max="4864" width="11.33203125" customWidth="1"/>
    <col min="4865" max="4865" width="43.44140625" customWidth="1"/>
    <col min="4866" max="4866" width="10" customWidth="1"/>
    <col min="4867" max="4867" width="10.33203125" customWidth="1"/>
    <col min="4868" max="4868" width="9.88671875" customWidth="1"/>
    <col min="4869" max="4877" width="10.33203125" customWidth="1"/>
    <col min="4878" max="4878" width="12.6640625" customWidth="1"/>
    <col min="4879" max="4879" width="11.44140625" customWidth="1"/>
    <col min="4880" max="4880" width="11.88671875" customWidth="1"/>
    <col min="4882" max="4882" width="9.33203125" bestFit="1" customWidth="1"/>
    <col min="4883" max="4883" width="9.88671875" bestFit="1" customWidth="1"/>
    <col min="4884" max="4884" width="9.33203125" bestFit="1" customWidth="1"/>
    <col min="5119" max="5119" width="8" customWidth="1"/>
    <col min="5120" max="5120" width="11.33203125" customWidth="1"/>
    <col min="5121" max="5121" width="43.44140625" customWidth="1"/>
    <col min="5122" max="5122" width="10" customWidth="1"/>
    <col min="5123" max="5123" width="10.33203125" customWidth="1"/>
    <col min="5124" max="5124" width="9.88671875" customWidth="1"/>
    <col min="5125" max="5133" width="10.33203125" customWidth="1"/>
    <col min="5134" max="5134" width="12.6640625" customWidth="1"/>
    <col min="5135" max="5135" width="11.44140625" customWidth="1"/>
    <col min="5136" max="5136" width="11.88671875" customWidth="1"/>
    <col min="5138" max="5138" width="9.33203125" bestFit="1" customWidth="1"/>
    <col min="5139" max="5139" width="9.88671875" bestFit="1" customWidth="1"/>
    <col min="5140" max="5140" width="9.33203125" bestFit="1" customWidth="1"/>
    <col min="5375" max="5375" width="8" customWidth="1"/>
    <col min="5376" max="5376" width="11.33203125" customWidth="1"/>
    <col min="5377" max="5377" width="43.44140625" customWidth="1"/>
    <col min="5378" max="5378" width="10" customWidth="1"/>
    <col min="5379" max="5379" width="10.33203125" customWidth="1"/>
    <col min="5380" max="5380" width="9.88671875" customWidth="1"/>
    <col min="5381" max="5389" width="10.33203125" customWidth="1"/>
    <col min="5390" max="5390" width="12.6640625" customWidth="1"/>
    <col min="5391" max="5391" width="11.44140625" customWidth="1"/>
    <col min="5392" max="5392" width="11.88671875" customWidth="1"/>
    <col min="5394" max="5394" width="9.33203125" bestFit="1" customWidth="1"/>
    <col min="5395" max="5395" width="9.88671875" bestFit="1" customWidth="1"/>
    <col min="5396" max="5396" width="9.33203125" bestFit="1" customWidth="1"/>
    <col min="5631" max="5631" width="8" customWidth="1"/>
    <col min="5632" max="5632" width="11.33203125" customWidth="1"/>
    <col min="5633" max="5633" width="43.44140625" customWidth="1"/>
    <col min="5634" max="5634" width="10" customWidth="1"/>
    <col min="5635" max="5635" width="10.33203125" customWidth="1"/>
    <col min="5636" max="5636" width="9.88671875" customWidth="1"/>
    <col min="5637" max="5645" width="10.33203125" customWidth="1"/>
    <col min="5646" max="5646" width="12.6640625" customWidth="1"/>
    <col min="5647" max="5647" width="11.44140625" customWidth="1"/>
    <col min="5648" max="5648" width="11.88671875" customWidth="1"/>
    <col min="5650" max="5650" width="9.33203125" bestFit="1" customWidth="1"/>
    <col min="5651" max="5651" width="9.88671875" bestFit="1" customWidth="1"/>
    <col min="5652" max="5652" width="9.33203125" bestFit="1" customWidth="1"/>
    <col min="5887" max="5887" width="8" customWidth="1"/>
    <col min="5888" max="5888" width="11.33203125" customWidth="1"/>
    <col min="5889" max="5889" width="43.44140625" customWidth="1"/>
    <col min="5890" max="5890" width="10" customWidth="1"/>
    <col min="5891" max="5891" width="10.33203125" customWidth="1"/>
    <col min="5892" max="5892" width="9.88671875" customWidth="1"/>
    <col min="5893" max="5901" width="10.33203125" customWidth="1"/>
    <col min="5902" max="5902" width="12.6640625" customWidth="1"/>
    <col min="5903" max="5903" width="11.44140625" customWidth="1"/>
    <col min="5904" max="5904" width="11.88671875" customWidth="1"/>
    <col min="5906" max="5906" width="9.33203125" bestFit="1" customWidth="1"/>
    <col min="5907" max="5907" width="9.88671875" bestFit="1" customWidth="1"/>
    <col min="5908" max="5908" width="9.33203125" bestFit="1" customWidth="1"/>
    <col min="6143" max="6143" width="8" customWidth="1"/>
    <col min="6144" max="6144" width="11.33203125" customWidth="1"/>
    <col min="6145" max="6145" width="43.44140625" customWidth="1"/>
    <col min="6146" max="6146" width="10" customWidth="1"/>
    <col min="6147" max="6147" width="10.33203125" customWidth="1"/>
    <col min="6148" max="6148" width="9.88671875" customWidth="1"/>
    <col min="6149" max="6157" width="10.33203125" customWidth="1"/>
    <col min="6158" max="6158" width="12.6640625" customWidth="1"/>
    <col min="6159" max="6159" width="11.44140625" customWidth="1"/>
    <col min="6160" max="6160" width="11.88671875" customWidth="1"/>
    <col min="6162" max="6162" width="9.33203125" bestFit="1" customWidth="1"/>
    <col min="6163" max="6163" width="9.88671875" bestFit="1" customWidth="1"/>
    <col min="6164" max="6164" width="9.33203125" bestFit="1" customWidth="1"/>
    <col min="6399" max="6399" width="8" customWidth="1"/>
    <col min="6400" max="6400" width="11.33203125" customWidth="1"/>
    <col min="6401" max="6401" width="43.44140625" customWidth="1"/>
    <col min="6402" max="6402" width="10" customWidth="1"/>
    <col min="6403" max="6403" width="10.33203125" customWidth="1"/>
    <col min="6404" max="6404" width="9.88671875" customWidth="1"/>
    <col min="6405" max="6413" width="10.33203125" customWidth="1"/>
    <col min="6414" max="6414" width="12.6640625" customWidth="1"/>
    <col min="6415" max="6415" width="11.44140625" customWidth="1"/>
    <col min="6416" max="6416" width="11.88671875" customWidth="1"/>
    <col min="6418" max="6418" width="9.33203125" bestFit="1" customWidth="1"/>
    <col min="6419" max="6419" width="9.88671875" bestFit="1" customWidth="1"/>
    <col min="6420" max="6420" width="9.33203125" bestFit="1" customWidth="1"/>
    <col min="6655" max="6655" width="8" customWidth="1"/>
    <col min="6656" max="6656" width="11.33203125" customWidth="1"/>
    <col min="6657" max="6657" width="43.44140625" customWidth="1"/>
    <col min="6658" max="6658" width="10" customWidth="1"/>
    <col min="6659" max="6659" width="10.33203125" customWidth="1"/>
    <col min="6660" max="6660" width="9.88671875" customWidth="1"/>
    <col min="6661" max="6669" width="10.33203125" customWidth="1"/>
    <col min="6670" max="6670" width="12.6640625" customWidth="1"/>
    <col min="6671" max="6671" width="11.44140625" customWidth="1"/>
    <col min="6672" max="6672" width="11.88671875" customWidth="1"/>
    <col min="6674" max="6674" width="9.33203125" bestFit="1" customWidth="1"/>
    <col min="6675" max="6675" width="9.88671875" bestFit="1" customWidth="1"/>
    <col min="6676" max="6676" width="9.33203125" bestFit="1" customWidth="1"/>
    <col min="6911" max="6911" width="8" customWidth="1"/>
    <col min="6912" max="6912" width="11.33203125" customWidth="1"/>
    <col min="6913" max="6913" width="43.44140625" customWidth="1"/>
    <col min="6914" max="6914" width="10" customWidth="1"/>
    <col min="6915" max="6915" width="10.33203125" customWidth="1"/>
    <col min="6916" max="6916" width="9.88671875" customWidth="1"/>
    <col min="6917" max="6925" width="10.33203125" customWidth="1"/>
    <col min="6926" max="6926" width="12.6640625" customWidth="1"/>
    <col min="6927" max="6927" width="11.44140625" customWidth="1"/>
    <col min="6928" max="6928" width="11.88671875" customWidth="1"/>
    <col min="6930" max="6930" width="9.33203125" bestFit="1" customWidth="1"/>
    <col min="6931" max="6931" width="9.88671875" bestFit="1" customWidth="1"/>
    <col min="6932" max="6932" width="9.33203125" bestFit="1" customWidth="1"/>
    <col min="7167" max="7167" width="8" customWidth="1"/>
    <col min="7168" max="7168" width="11.33203125" customWidth="1"/>
    <col min="7169" max="7169" width="43.44140625" customWidth="1"/>
    <col min="7170" max="7170" width="10" customWidth="1"/>
    <col min="7171" max="7171" width="10.33203125" customWidth="1"/>
    <col min="7172" max="7172" width="9.88671875" customWidth="1"/>
    <col min="7173" max="7181" width="10.33203125" customWidth="1"/>
    <col min="7182" max="7182" width="12.6640625" customWidth="1"/>
    <col min="7183" max="7183" width="11.44140625" customWidth="1"/>
    <col min="7184" max="7184" width="11.88671875" customWidth="1"/>
    <col min="7186" max="7186" width="9.33203125" bestFit="1" customWidth="1"/>
    <col min="7187" max="7187" width="9.88671875" bestFit="1" customWidth="1"/>
    <col min="7188" max="7188" width="9.33203125" bestFit="1" customWidth="1"/>
    <col min="7423" max="7423" width="8" customWidth="1"/>
    <col min="7424" max="7424" width="11.33203125" customWidth="1"/>
    <col min="7425" max="7425" width="43.44140625" customWidth="1"/>
    <col min="7426" max="7426" width="10" customWidth="1"/>
    <col min="7427" max="7427" width="10.33203125" customWidth="1"/>
    <col min="7428" max="7428" width="9.88671875" customWidth="1"/>
    <col min="7429" max="7437" width="10.33203125" customWidth="1"/>
    <col min="7438" max="7438" width="12.6640625" customWidth="1"/>
    <col min="7439" max="7439" width="11.44140625" customWidth="1"/>
    <col min="7440" max="7440" width="11.88671875" customWidth="1"/>
    <col min="7442" max="7442" width="9.33203125" bestFit="1" customWidth="1"/>
    <col min="7443" max="7443" width="9.88671875" bestFit="1" customWidth="1"/>
    <col min="7444" max="7444" width="9.33203125" bestFit="1" customWidth="1"/>
    <col min="7679" max="7679" width="8" customWidth="1"/>
    <col min="7680" max="7680" width="11.33203125" customWidth="1"/>
    <col min="7681" max="7681" width="43.44140625" customWidth="1"/>
    <col min="7682" max="7682" width="10" customWidth="1"/>
    <col min="7683" max="7683" width="10.33203125" customWidth="1"/>
    <col min="7684" max="7684" width="9.88671875" customWidth="1"/>
    <col min="7685" max="7693" width="10.33203125" customWidth="1"/>
    <col min="7694" max="7694" width="12.6640625" customWidth="1"/>
    <col min="7695" max="7695" width="11.44140625" customWidth="1"/>
    <col min="7696" max="7696" width="11.88671875" customWidth="1"/>
    <col min="7698" max="7698" width="9.33203125" bestFit="1" customWidth="1"/>
    <col min="7699" max="7699" width="9.88671875" bestFit="1" customWidth="1"/>
    <col min="7700" max="7700" width="9.33203125" bestFit="1" customWidth="1"/>
    <col min="7935" max="7935" width="8" customWidth="1"/>
    <col min="7936" max="7936" width="11.33203125" customWidth="1"/>
    <col min="7937" max="7937" width="43.44140625" customWidth="1"/>
    <col min="7938" max="7938" width="10" customWidth="1"/>
    <col min="7939" max="7939" width="10.33203125" customWidth="1"/>
    <col min="7940" max="7940" width="9.88671875" customWidth="1"/>
    <col min="7941" max="7949" width="10.33203125" customWidth="1"/>
    <col min="7950" max="7950" width="12.6640625" customWidth="1"/>
    <col min="7951" max="7951" width="11.44140625" customWidth="1"/>
    <col min="7952" max="7952" width="11.88671875" customWidth="1"/>
    <col min="7954" max="7954" width="9.33203125" bestFit="1" customWidth="1"/>
    <col min="7955" max="7955" width="9.88671875" bestFit="1" customWidth="1"/>
    <col min="7956" max="7956" width="9.33203125" bestFit="1" customWidth="1"/>
    <col min="8191" max="8191" width="8" customWidth="1"/>
    <col min="8192" max="8192" width="11.33203125" customWidth="1"/>
    <col min="8193" max="8193" width="43.44140625" customWidth="1"/>
    <col min="8194" max="8194" width="10" customWidth="1"/>
    <col min="8195" max="8195" width="10.33203125" customWidth="1"/>
    <col min="8196" max="8196" width="9.88671875" customWidth="1"/>
    <col min="8197" max="8205" width="10.33203125" customWidth="1"/>
    <col min="8206" max="8206" width="12.6640625" customWidth="1"/>
    <col min="8207" max="8207" width="11.44140625" customWidth="1"/>
    <col min="8208" max="8208" width="11.88671875" customWidth="1"/>
    <col min="8210" max="8210" width="9.33203125" bestFit="1" customWidth="1"/>
    <col min="8211" max="8211" width="9.88671875" bestFit="1" customWidth="1"/>
    <col min="8212" max="8212" width="9.33203125" bestFit="1" customWidth="1"/>
    <col min="8447" max="8447" width="8" customWidth="1"/>
    <col min="8448" max="8448" width="11.33203125" customWidth="1"/>
    <col min="8449" max="8449" width="43.44140625" customWidth="1"/>
    <col min="8450" max="8450" width="10" customWidth="1"/>
    <col min="8451" max="8451" width="10.33203125" customWidth="1"/>
    <col min="8452" max="8452" width="9.88671875" customWidth="1"/>
    <col min="8453" max="8461" width="10.33203125" customWidth="1"/>
    <col min="8462" max="8462" width="12.6640625" customWidth="1"/>
    <col min="8463" max="8463" width="11.44140625" customWidth="1"/>
    <col min="8464" max="8464" width="11.88671875" customWidth="1"/>
    <col min="8466" max="8466" width="9.33203125" bestFit="1" customWidth="1"/>
    <col min="8467" max="8467" width="9.88671875" bestFit="1" customWidth="1"/>
    <col min="8468" max="8468" width="9.33203125" bestFit="1" customWidth="1"/>
    <col min="8703" max="8703" width="8" customWidth="1"/>
    <col min="8704" max="8704" width="11.33203125" customWidth="1"/>
    <col min="8705" max="8705" width="43.44140625" customWidth="1"/>
    <col min="8706" max="8706" width="10" customWidth="1"/>
    <col min="8707" max="8707" width="10.33203125" customWidth="1"/>
    <col min="8708" max="8708" width="9.88671875" customWidth="1"/>
    <col min="8709" max="8717" width="10.33203125" customWidth="1"/>
    <col min="8718" max="8718" width="12.6640625" customWidth="1"/>
    <col min="8719" max="8719" width="11.44140625" customWidth="1"/>
    <col min="8720" max="8720" width="11.88671875" customWidth="1"/>
    <col min="8722" max="8722" width="9.33203125" bestFit="1" customWidth="1"/>
    <col min="8723" max="8723" width="9.88671875" bestFit="1" customWidth="1"/>
    <col min="8724" max="8724" width="9.33203125" bestFit="1" customWidth="1"/>
    <col min="8959" max="8959" width="8" customWidth="1"/>
    <col min="8960" max="8960" width="11.33203125" customWidth="1"/>
    <col min="8961" max="8961" width="43.44140625" customWidth="1"/>
    <col min="8962" max="8962" width="10" customWidth="1"/>
    <col min="8963" max="8963" width="10.33203125" customWidth="1"/>
    <col min="8964" max="8964" width="9.88671875" customWidth="1"/>
    <col min="8965" max="8973" width="10.33203125" customWidth="1"/>
    <col min="8974" max="8974" width="12.6640625" customWidth="1"/>
    <col min="8975" max="8975" width="11.44140625" customWidth="1"/>
    <col min="8976" max="8976" width="11.88671875" customWidth="1"/>
    <col min="8978" max="8978" width="9.33203125" bestFit="1" customWidth="1"/>
    <col min="8979" max="8979" width="9.88671875" bestFit="1" customWidth="1"/>
    <col min="8980" max="8980" width="9.33203125" bestFit="1" customWidth="1"/>
    <col min="9215" max="9215" width="8" customWidth="1"/>
    <col min="9216" max="9216" width="11.33203125" customWidth="1"/>
    <col min="9217" max="9217" width="43.44140625" customWidth="1"/>
    <col min="9218" max="9218" width="10" customWidth="1"/>
    <col min="9219" max="9219" width="10.33203125" customWidth="1"/>
    <col min="9220" max="9220" width="9.88671875" customWidth="1"/>
    <col min="9221" max="9229" width="10.33203125" customWidth="1"/>
    <col min="9230" max="9230" width="12.6640625" customWidth="1"/>
    <col min="9231" max="9231" width="11.44140625" customWidth="1"/>
    <col min="9232" max="9232" width="11.88671875" customWidth="1"/>
    <col min="9234" max="9234" width="9.33203125" bestFit="1" customWidth="1"/>
    <col min="9235" max="9235" width="9.88671875" bestFit="1" customWidth="1"/>
    <col min="9236" max="9236" width="9.33203125" bestFit="1" customWidth="1"/>
    <col min="9471" max="9471" width="8" customWidth="1"/>
    <col min="9472" max="9472" width="11.33203125" customWidth="1"/>
    <col min="9473" max="9473" width="43.44140625" customWidth="1"/>
    <col min="9474" max="9474" width="10" customWidth="1"/>
    <col min="9475" max="9475" width="10.33203125" customWidth="1"/>
    <col min="9476" max="9476" width="9.88671875" customWidth="1"/>
    <col min="9477" max="9485" width="10.33203125" customWidth="1"/>
    <col min="9486" max="9486" width="12.6640625" customWidth="1"/>
    <col min="9487" max="9487" width="11.44140625" customWidth="1"/>
    <col min="9488" max="9488" width="11.88671875" customWidth="1"/>
    <col min="9490" max="9490" width="9.33203125" bestFit="1" customWidth="1"/>
    <col min="9491" max="9491" width="9.88671875" bestFit="1" customWidth="1"/>
    <col min="9492" max="9492" width="9.33203125" bestFit="1" customWidth="1"/>
    <col min="9727" max="9727" width="8" customWidth="1"/>
    <col min="9728" max="9728" width="11.33203125" customWidth="1"/>
    <col min="9729" max="9729" width="43.44140625" customWidth="1"/>
    <col min="9730" max="9730" width="10" customWidth="1"/>
    <col min="9731" max="9731" width="10.33203125" customWidth="1"/>
    <col min="9732" max="9732" width="9.88671875" customWidth="1"/>
    <col min="9733" max="9741" width="10.33203125" customWidth="1"/>
    <col min="9742" max="9742" width="12.6640625" customWidth="1"/>
    <col min="9743" max="9743" width="11.44140625" customWidth="1"/>
    <col min="9744" max="9744" width="11.88671875" customWidth="1"/>
    <col min="9746" max="9746" width="9.33203125" bestFit="1" customWidth="1"/>
    <col min="9747" max="9747" width="9.88671875" bestFit="1" customWidth="1"/>
    <col min="9748" max="9748" width="9.33203125" bestFit="1" customWidth="1"/>
    <col min="9983" max="9983" width="8" customWidth="1"/>
    <col min="9984" max="9984" width="11.33203125" customWidth="1"/>
    <col min="9985" max="9985" width="43.44140625" customWidth="1"/>
    <col min="9986" max="9986" width="10" customWidth="1"/>
    <col min="9987" max="9987" width="10.33203125" customWidth="1"/>
    <col min="9988" max="9988" width="9.88671875" customWidth="1"/>
    <col min="9989" max="9997" width="10.33203125" customWidth="1"/>
    <col min="9998" max="9998" width="12.6640625" customWidth="1"/>
    <col min="9999" max="9999" width="11.44140625" customWidth="1"/>
    <col min="10000" max="10000" width="11.88671875" customWidth="1"/>
    <col min="10002" max="10002" width="9.33203125" bestFit="1" customWidth="1"/>
    <col min="10003" max="10003" width="9.88671875" bestFit="1" customWidth="1"/>
    <col min="10004" max="10004" width="9.33203125" bestFit="1" customWidth="1"/>
    <col min="10239" max="10239" width="8" customWidth="1"/>
    <col min="10240" max="10240" width="11.33203125" customWidth="1"/>
    <col min="10241" max="10241" width="43.44140625" customWidth="1"/>
    <col min="10242" max="10242" width="10" customWidth="1"/>
    <col min="10243" max="10243" width="10.33203125" customWidth="1"/>
    <col min="10244" max="10244" width="9.88671875" customWidth="1"/>
    <col min="10245" max="10253" width="10.33203125" customWidth="1"/>
    <col min="10254" max="10254" width="12.6640625" customWidth="1"/>
    <col min="10255" max="10255" width="11.44140625" customWidth="1"/>
    <col min="10256" max="10256" width="11.88671875" customWidth="1"/>
    <col min="10258" max="10258" width="9.33203125" bestFit="1" customWidth="1"/>
    <col min="10259" max="10259" width="9.88671875" bestFit="1" customWidth="1"/>
    <col min="10260" max="10260" width="9.33203125" bestFit="1" customWidth="1"/>
    <col min="10495" max="10495" width="8" customWidth="1"/>
    <col min="10496" max="10496" width="11.33203125" customWidth="1"/>
    <col min="10497" max="10497" width="43.44140625" customWidth="1"/>
    <col min="10498" max="10498" width="10" customWidth="1"/>
    <col min="10499" max="10499" width="10.33203125" customWidth="1"/>
    <col min="10500" max="10500" width="9.88671875" customWidth="1"/>
    <col min="10501" max="10509" width="10.33203125" customWidth="1"/>
    <col min="10510" max="10510" width="12.6640625" customWidth="1"/>
    <col min="10511" max="10511" width="11.44140625" customWidth="1"/>
    <col min="10512" max="10512" width="11.88671875" customWidth="1"/>
    <col min="10514" max="10514" width="9.33203125" bestFit="1" customWidth="1"/>
    <col min="10515" max="10515" width="9.88671875" bestFit="1" customWidth="1"/>
    <col min="10516" max="10516" width="9.33203125" bestFit="1" customWidth="1"/>
    <col min="10751" max="10751" width="8" customWidth="1"/>
    <col min="10752" max="10752" width="11.33203125" customWidth="1"/>
    <col min="10753" max="10753" width="43.44140625" customWidth="1"/>
    <col min="10754" max="10754" width="10" customWidth="1"/>
    <col min="10755" max="10755" width="10.33203125" customWidth="1"/>
    <col min="10756" max="10756" width="9.88671875" customWidth="1"/>
    <col min="10757" max="10765" width="10.33203125" customWidth="1"/>
    <col min="10766" max="10766" width="12.6640625" customWidth="1"/>
    <col min="10767" max="10767" width="11.44140625" customWidth="1"/>
    <col min="10768" max="10768" width="11.88671875" customWidth="1"/>
    <col min="10770" max="10770" width="9.33203125" bestFit="1" customWidth="1"/>
    <col min="10771" max="10771" width="9.88671875" bestFit="1" customWidth="1"/>
    <col min="10772" max="10772" width="9.33203125" bestFit="1" customWidth="1"/>
    <col min="11007" max="11007" width="8" customWidth="1"/>
    <col min="11008" max="11008" width="11.33203125" customWidth="1"/>
    <col min="11009" max="11009" width="43.44140625" customWidth="1"/>
    <col min="11010" max="11010" width="10" customWidth="1"/>
    <col min="11011" max="11011" width="10.33203125" customWidth="1"/>
    <col min="11012" max="11012" width="9.88671875" customWidth="1"/>
    <col min="11013" max="11021" width="10.33203125" customWidth="1"/>
    <col min="11022" max="11022" width="12.6640625" customWidth="1"/>
    <col min="11023" max="11023" width="11.44140625" customWidth="1"/>
    <col min="11024" max="11024" width="11.88671875" customWidth="1"/>
    <col min="11026" max="11026" width="9.33203125" bestFit="1" customWidth="1"/>
    <col min="11027" max="11027" width="9.88671875" bestFit="1" customWidth="1"/>
    <col min="11028" max="11028" width="9.33203125" bestFit="1" customWidth="1"/>
    <col min="11263" max="11263" width="8" customWidth="1"/>
    <col min="11264" max="11264" width="11.33203125" customWidth="1"/>
    <col min="11265" max="11265" width="43.44140625" customWidth="1"/>
    <col min="11266" max="11266" width="10" customWidth="1"/>
    <col min="11267" max="11267" width="10.33203125" customWidth="1"/>
    <col min="11268" max="11268" width="9.88671875" customWidth="1"/>
    <col min="11269" max="11277" width="10.33203125" customWidth="1"/>
    <col min="11278" max="11278" width="12.6640625" customWidth="1"/>
    <col min="11279" max="11279" width="11.44140625" customWidth="1"/>
    <col min="11280" max="11280" width="11.88671875" customWidth="1"/>
    <col min="11282" max="11282" width="9.33203125" bestFit="1" customWidth="1"/>
    <col min="11283" max="11283" width="9.88671875" bestFit="1" customWidth="1"/>
    <col min="11284" max="11284" width="9.33203125" bestFit="1" customWidth="1"/>
    <col min="11519" max="11519" width="8" customWidth="1"/>
    <col min="11520" max="11520" width="11.33203125" customWidth="1"/>
    <col min="11521" max="11521" width="43.44140625" customWidth="1"/>
    <col min="11522" max="11522" width="10" customWidth="1"/>
    <col min="11523" max="11523" width="10.33203125" customWidth="1"/>
    <col min="11524" max="11524" width="9.88671875" customWidth="1"/>
    <col min="11525" max="11533" width="10.33203125" customWidth="1"/>
    <col min="11534" max="11534" width="12.6640625" customWidth="1"/>
    <col min="11535" max="11535" width="11.44140625" customWidth="1"/>
    <col min="11536" max="11536" width="11.88671875" customWidth="1"/>
    <col min="11538" max="11538" width="9.33203125" bestFit="1" customWidth="1"/>
    <col min="11539" max="11539" width="9.88671875" bestFit="1" customWidth="1"/>
    <col min="11540" max="11540" width="9.33203125" bestFit="1" customWidth="1"/>
    <col min="11775" max="11775" width="8" customWidth="1"/>
    <col min="11776" max="11776" width="11.33203125" customWidth="1"/>
    <col min="11777" max="11777" width="43.44140625" customWidth="1"/>
    <col min="11778" max="11778" width="10" customWidth="1"/>
    <col min="11779" max="11779" width="10.33203125" customWidth="1"/>
    <col min="11780" max="11780" width="9.88671875" customWidth="1"/>
    <col min="11781" max="11789" width="10.33203125" customWidth="1"/>
    <col min="11790" max="11790" width="12.6640625" customWidth="1"/>
    <col min="11791" max="11791" width="11.44140625" customWidth="1"/>
    <col min="11792" max="11792" width="11.88671875" customWidth="1"/>
    <col min="11794" max="11794" width="9.33203125" bestFit="1" customWidth="1"/>
    <col min="11795" max="11795" width="9.88671875" bestFit="1" customWidth="1"/>
    <col min="11796" max="11796" width="9.33203125" bestFit="1" customWidth="1"/>
    <col min="12031" max="12031" width="8" customWidth="1"/>
    <col min="12032" max="12032" width="11.33203125" customWidth="1"/>
    <col min="12033" max="12033" width="43.44140625" customWidth="1"/>
    <col min="12034" max="12034" width="10" customWidth="1"/>
    <col min="12035" max="12035" width="10.33203125" customWidth="1"/>
    <col min="12036" max="12036" width="9.88671875" customWidth="1"/>
    <col min="12037" max="12045" width="10.33203125" customWidth="1"/>
    <col min="12046" max="12046" width="12.6640625" customWidth="1"/>
    <col min="12047" max="12047" width="11.44140625" customWidth="1"/>
    <col min="12048" max="12048" width="11.88671875" customWidth="1"/>
    <col min="12050" max="12050" width="9.33203125" bestFit="1" customWidth="1"/>
    <col min="12051" max="12051" width="9.88671875" bestFit="1" customWidth="1"/>
    <col min="12052" max="12052" width="9.33203125" bestFit="1" customWidth="1"/>
    <col min="12287" max="12287" width="8" customWidth="1"/>
    <col min="12288" max="12288" width="11.33203125" customWidth="1"/>
    <col min="12289" max="12289" width="43.44140625" customWidth="1"/>
    <col min="12290" max="12290" width="10" customWidth="1"/>
    <col min="12291" max="12291" width="10.33203125" customWidth="1"/>
    <col min="12292" max="12292" width="9.88671875" customWidth="1"/>
    <col min="12293" max="12301" width="10.33203125" customWidth="1"/>
    <col min="12302" max="12302" width="12.6640625" customWidth="1"/>
    <col min="12303" max="12303" width="11.44140625" customWidth="1"/>
    <col min="12304" max="12304" width="11.88671875" customWidth="1"/>
    <col min="12306" max="12306" width="9.33203125" bestFit="1" customWidth="1"/>
    <col min="12307" max="12307" width="9.88671875" bestFit="1" customWidth="1"/>
    <col min="12308" max="12308" width="9.33203125" bestFit="1" customWidth="1"/>
    <col min="12543" max="12543" width="8" customWidth="1"/>
    <col min="12544" max="12544" width="11.33203125" customWidth="1"/>
    <col min="12545" max="12545" width="43.44140625" customWidth="1"/>
    <col min="12546" max="12546" width="10" customWidth="1"/>
    <col min="12547" max="12547" width="10.33203125" customWidth="1"/>
    <col min="12548" max="12548" width="9.88671875" customWidth="1"/>
    <col min="12549" max="12557" width="10.33203125" customWidth="1"/>
    <col min="12558" max="12558" width="12.6640625" customWidth="1"/>
    <col min="12559" max="12559" width="11.44140625" customWidth="1"/>
    <col min="12560" max="12560" width="11.88671875" customWidth="1"/>
    <col min="12562" max="12562" width="9.33203125" bestFit="1" customWidth="1"/>
    <col min="12563" max="12563" width="9.88671875" bestFit="1" customWidth="1"/>
    <col min="12564" max="12564" width="9.33203125" bestFit="1" customWidth="1"/>
    <col min="12799" max="12799" width="8" customWidth="1"/>
    <col min="12800" max="12800" width="11.33203125" customWidth="1"/>
    <col min="12801" max="12801" width="43.44140625" customWidth="1"/>
    <col min="12802" max="12802" width="10" customWidth="1"/>
    <col min="12803" max="12803" width="10.33203125" customWidth="1"/>
    <col min="12804" max="12804" width="9.88671875" customWidth="1"/>
    <col min="12805" max="12813" width="10.33203125" customWidth="1"/>
    <col min="12814" max="12814" width="12.6640625" customWidth="1"/>
    <col min="12815" max="12815" width="11.44140625" customWidth="1"/>
    <col min="12816" max="12816" width="11.88671875" customWidth="1"/>
    <col min="12818" max="12818" width="9.33203125" bestFit="1" customWidth="1"/>
    <col min="12819" max="12819" width="9.88671875" bestFit="1" customWidth="1"/>
    <col min="12820" max="12820" width="9.33203125" bestFit="1" customWidth="1"/>
    <col min="13055" max="13055" width="8" customWidth="1"/>
    <col min="13056" max="13056" width="11.33203125" customWidth="1"/>
    <col min="13057" max="13057" width="43.44140625" customWidth="1"/>
    <col min="13058" max="13058" width="10" customWidth="1"/>
    <col min="13059" max="13059" width="10.33203125" customWidth="1"/>
    <col min="13060" max="13060" width="9.88671875" customWidth="1"/>
    <col min="13061" max="13069" width="10.33203125" customWidth="1"/>
    <col min="13070" max="13070" width="12.6640625" customWidth="1"/>
    <col min="13071" max="13071" width="11.44140625" customWidth="1"/>
    <col min="13072" max="13072" width="11.88671875" customWidth="1"/>
    <col min="13074" max="13074" width="9.33203125" bestFit="1" customWidth="1"/>
    <col min="13075" max="13075" width="9.88671875" bestFit="1" customWidth="1"/>
    <col min="13076" max="13076" width="9.33203125" bestFit="1" customWidth="1"/>
    <col min="13311" max="13311" width="8" customWidth="1"/>
    <col min="13312" max="13312" width="11.33203125" customWidth="1"/>
    <col min="13313" max="13313" width="43.44140625" customWidth="1"/>
    <col min="13314" max="13314" width="10" customWidth="1"/>
    <col min="13315" max="13315" width="10.33203125" customWidth="1"/>
    <col min="13316" max="13316" width="9.88671875" customWidth="1"/>
    <col min="13317" max="13325" width="10.33203125" customWidth="1"/>
    <col min="13326" max="13326" width="12.6640625" customWidth="1"/>
    <col min="13327" max="13327" width="11.44140625" customWidth="1"/>
    <col min="13328" max="13328" width="11.88671875" customWidth="1"/>
    <col min="13330" max="13330" width="9.33203125" bestFit="1" customWidth="1"/>
    <col min="13331" max="13331" width="9.88671875" bestFit="1" customWidth="1"/>
    <col min="13332" max="13332" width="9.33203125" bestFit="1" customWidth="1"/>
    <col min="13567" max="13567" width="8" customWidth="1"/>
    <col min="13568" max="13568" width="11.33203125" customWidth="1"/>
    <col min="13569" max="13569" width="43.44140625" customWidth="1"/>
    <col min="13570" max="13570" width="10" customWidth="1"/>
    <col min="13571" max="13571" width="10.33203125" customWidth="1"/>
    <col min="13572" max="13572" width="9.88671875" customWidth="1"/>
    <col min="13573" max="13581" width="10.33203125" customWidth="1"/>
    <col min="13582" max="13582" width="12.6640625" customWidth="1"/>
    <col min="13583" max="13583" width="11.44140625" customWidth="1"/>
    <col min="13584" max="13584" width="11.88671875" customWidth="1"/>
    <col min="13586" max="13586" width="9.33203125" bestFit="1" customWidth="1"/>
    <col min="13587" max="13587" width="9.88671875" bestFit="1" customWidth="1"/>
    <col min="13588" max="13588" width="9.33203125" bestFit="1" customWidth="1"/>
    <col min="13823" max="13823" width="8" customWidth="1"/>
    <col min="13824" max="13824" width="11.33203125" customWidth="1"/>
    <col min="13825" max="13825" width="43.44140625" customWidth="1"/>
    <col min="13826" max="13826" width="10" customWidth="1"/>
    <col min="13827" max="13827" width="10.33203125" customWidth="1"/>
    <col min="13828" max="13828" width="9.88671875" customWidth="1"/>
    <col min="13829" max="13837" width="10.33203125" customWidth="1"/>
    <col min="13838" max="13838" width="12.6640625" customWidth="1"/>
    <col min="13839" max="13839" width="11.44140625" customWidth="1"/>
    <col min="13840" max="13840" width="11.88671875" customWidth="1"/>
    <col min="13842" max="13842" width="9.33203125" bestFit="1" customWidth="1"/>
    <col min="13843" max="13843" width="9.88671875" bestFit="1" customWidth="1"/>
    <col min="13844" max="13844" width="9.33203125" bestFit="1" customWidth="1"/>
    <col min="14079" max="14079" width="8" customWidth="1"/>
    <col min="14080" max="14080" width="11.33203125" customWidth="1"/>
    <col min="14081" max="14081" width="43.44140625" customWidth="1"/>
    <col min="14082" max="14082" width="10" customWidth="1"/>
    <col min="14083" max="14083" width="10.33203125" customWidth="1"/>
    <col min="14084" max="14084" width="9.88671875" customWidth="1"/>
    <col min="14085" max="14093" width="10.33203125" customWidth="1"/>
    <col min="14094" max="14094" width="12.6640625" customWidth="1"/>
    <col min="14095" max="14095" width="11.44140625" customWidth="1"/>
    <col min="14096" max="14096" width="11.88671875" customWidth="1"/>
    <col min="14098" max="14098" width="9.33203125" bestFit="1" customWidth="1"/>
    <col min="14099" max="14099" width="9.88671875" bestFit="1" customWidth="1"/>
    <col min="14100" max="14100" width="9.33203125" bestFit="1" customWidth="1"/>
    <col min="14335" max="14335" width="8" customWidth="1"/>
    <col min="14336" max="14336" width="11.33203125" customWidth="1"/>
    <col min="14337" max="14337" width="43.44140625" customWidth="1"/>
    <col min="14338" max="14338" width="10" customWidth="1"/>
    <col min="14339" max="14339" width="10.33203125" customWidth="1"/>
    <col min="14340" max="14340" width="9.88671875" customWidth="1"/>
    <col min="14341" max="14349" width="10.33203125" customWidth="1"/>
    <col min="14350" max="14350" width="12.6640625" customWidth="1"/>
    <col min="14351" max="14351" width="11.44140625" customWidth="1"/>
    <col min="14352" max="14352" width="11.88671875" customWidth="1"/>
    <col min="14354" max="14354" width="9.33203125" bestFit="1" customWidth="1"/>
    <col min="14355" max="14355" width="9.88671875" bestFit="1" customWidth="1"/>
    <col min="14356" max="14356" width="9.33203125" bestFit="1" customWidth="1"/>
    <col min="14591" max="14591" width="8" customWidth="1"/>
    <col min="14592" max="14592" width="11.33203125" customWidth="1"/>
    <col min="14593" max="14593" width="43.44140625" customWidth="1"/>
    <col min="14594" max="14594" width="10" customWidth="1"/>
    <col min="14595" max="14595" width="10.33203125" customWidth="1"/>
    <col min="14596" max="14596" width="9.88671875" customWidth="1"/>
    <col min="14597" max="14605" width="10.33203125" customWidth="1"/>
    <col min="14606" max="14606" width="12.6640625" customWidth="1"/>
    <col min="14607" max="14607" width="11.44140625" customWidth="1"/>
    <col min="14608" max="14608" width="11.88671875" customWidth="1"/>
    <col min="14610" max="14610" width="9.33203125" bestFit="1" customWidth="1"/>
    <col min="14611" max="14611" width="9.88671875" bestFit="1" customWidth="1"/>
    <col min="14612" max="14612" width="9.33203125" bestFit="1" customWidth="1"/>
    <col min="14847" max="14847" width="8" customWidth="1"/>
    <col min="14848" max="14848" width="11.33203125" customWidth="1"/>
    <col min="14849" max="14849" width="43.44140625" customWidth="1"/>
    <col min="14850" max="14850" width="10" customWidth="1"/>
    <col min="14851" max="14851" width="10.33203125" customWidth="1"/>
    <col min="14852" max="14852" width="9.88671875" customWidth="1"/>
    <col min="14853" max="14861" width="10.33203125" customWidth="1"/>
    <col min="14862" max="14862" width="12.6640625" customWidth="1"/>
    <col min="14863" max="14863" width="11.44140625" customWidth="1"/>
    <col min="14864" max="14864" width="11.88671875" customWidth="1"/>
    <col min="14866" max="14866" width="9.33203125" bestFit="1" customWidth="1"/>
    <col min="14867" max="14867" width="9.88671875" bestFit="1" customWidth="1"/>
    <col min="14868" max="14868" width="9.33203125" bestFit="1" customWidth="1"/>
    <col min="15103" max="15103" width="8" customWidth="1"/>
    <col min="15104" max="15104" width="11.33203125" customWidth="1"/>
    <col min="15105" max="15105" width="43.44140625" customWidth="1"/>
    <col min="15106" max="15106" width="10" customWidth="1"/>
    <col min="15107" max="15107" width="10.33203125" customWidth="1"/>
    <col min="15108" max="15108" width="9.88671875" customWidth="1"/>
    <col min="15109" max="15117" width="10.33203125" customWidth="1"/>
    <col min="15118" max="15118" width="12.6640625" customWidth="1"/>
    <col min="15119" max="15119" width="11.44140625" customWidth="1"/>
    <col min="15120" max="15120" width="11.88671875" customWidth="1"/>
    <col min="15122" max="15122" width="9.33203125" bestFit="1" customWidth="1"/>
    <col min="15123" max="15123" width="9.88671875" bestFit="1" customWidth="1"/>
    <col min="15124" max="15124" width="9.33203125" bestFit="1" customWidth="1"/>
    <col min="15359" max="15359" width="8" customWidth="1"/>
    <col min="15360" max="15360" width="11.33203125" customWidth="1"/>
    <col min="15361" max="15361" width="43.44140625" customWidth="1"/>
    <col min="15362" max="15362" width="10" customWidth="1"/>
    <col min="15363" max="15363" width="10.33203125" customWidth="1"/>
    <col min="15364" max="15364" width="9.88671875" customWidth="1"/>
    <col min="15365" max="15373" width="10.33203125" customWidth="1"/>
    <col min="15374" max="15374" width="12.6640625" customWidth="1"/>
    <col min="15375" max="15375" width="11.44140625" customWidth="1"/>
    <col min="15376" max="15376" width="11.88671875" customWidth="1"/>
    <col min="15378" max="15378" width="9.33203125" bestFit="1" customWidth="1"/>
    <col min="15379" max="15379" width="9.88671875" bestFit="1" customWidth="1"/>
    <col min="15380" max="15380" width="9.33203125" bestFit="1" customWidth="1"/>
    <col min="15615" max="15615" width="8" customWidth="1"/>
    <col min="15616" max="15616" width="11.33203125" customWidth="1"/>
    <col min="15617" max="15617" width="43.44140625" customWidth="1"/>
    <col min="15618" max="15618" width="10" customWidth="1"/>
    <col min="15619" max="15619" width="10.33203125" customWidth="1"/>
    <col min="15620" max="15620" width="9.88671875" customWidth="1"/>
    <col min="15621" max="15629" width="10.33203125" customWidth="1"/>
    <col min="15630" max="15630" width="12.6640625" customWidth="1"/>
    <col min="15631" max="15631" width="11.44140625" customWidth="1"/>
    <col min="15632" max="15632" width="11.88671875" customWidth="1"/>
    <col min="15634" max="15634" width="9.33203125" bestFit="1" customWidth="1"/>
    <col min="15635" max="15635" width="9.88671875" bestFit="1" customWidth="1"/>
    <col min="15636" max="15636" width="9.33203125" bestFit="1" customWidth="1"/>
    <col min="15871" max="15871" width="8" customWidth="1"/>
    <col min="15872" max="15872" width="11.33203125" customWidth="1"/>
    <col min="15873" max="15873" width="43.44140625" customWidth="1"/>
    <col min="15874" max="15874" width="10" customWidth="1"/>
    <col min="15875" max="15875" width="10.33203125" customWidth="1"/>
    <col min="15876" max="15876" width="9.88671875" customWidth="1"/>
    <col min="15877" max="15885" width="10.33203125" customWidth="1"/>
    <col min="15886" max="15886" width="12.6640625" customWidth="1"/>
    <col min="15887" max="15887" width="11.44140625" customWidth="1"/>
    <col min="15888" max="15888" width="11.88671875" customWidth="1"/>
    <col min="15890" max="15890" width="9.33203125" bestFit="1" customWidth="1"/>
    <col min="15891" max="15891" width="9.88671875" bestFit="1" customWidth="1"/>
    <col min="15892" max="15892" width="9.33203125" bestFit="1" customWidth="1"/>
    <col min="16127" max="16127" width="8" customWidth="1"/>
    <col min="16128" max="16128" width="11.33203125" customWidth="1"/>
    <col min="16129" max="16129" width="43.44140625" customWidth="1"/>
    <col min="16130" max="16130" width="10" customWidth="1"/>
    <col min="16131" max="16131" width="10.33203125" customWidth="1"/>
    <col min="16132" max="16132" width="9.88671875" customWidth="1"/>
    <col min="16133" max="16141" width="10.33203125" customWidth="1"/>
    <col min="16142" max="16142" width="12.6640625" customWidth="1"/>
    <col min="16143" max="16143" width="11.44140625" customWidth="1"/>
    <col min="16144" max="16144" width="11.88671875" customWidth="1"/>
    <col min="16146" max="16146" width="9.33203125" bestFit="1" customWidth="1"/>
    <col min="16147" max="16147" width="9.88671875" bestFit="1" customWidth="1"/>
    <col min="16148" max="16148" width="9.33203125" bestFit="1" customWidth="1"/>
  </cols>
  <sheetData>
    <row r="1" spans="1:21" x14ac:dyDescent="0.3">
      <c r="A1" s="3" t="s">
        <v>113</v>
      </c>
      <c r="B1" s="4"/>
      <c r="E1" s="7"/>
      <c r="F1" s="7"/>
      <c r="G1" s="7"/>
      <c r="H1" s="7"/>
      <c r="I1" s="7"/>
      <c r="J1" s="7"/>
      <c r="K1" s="7"/>
      <c r="L1" s="7"/>
      <c r="M1" s="7"/>
      <c r="R1" s="44" t="s">
        <v>80</v>
      </c>
    </row>
    <row r="2" spans="1:21" x14ac:dyDescent="0.3">
      <c r="A2" s="5" t="s">
        <v>114</v>
      </c>
      <c r="B2" s="6"/>
      <c r="D2" s="7"/>
      <c r="F2" s="7"/>
    </row>
    <row r="3" spans="1:21" ht="8.25" customHeight="1" x14ac:dyDescent="0.3">
      <c r="A3" s="5"/>
      <c r="B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21" x14ac:dyDescent="0.3">
      <c r="A4" s="9" t="s">
        <v>95</v>
      </c>
      <c r="B4" s="10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21" s="11" customFormat="1" ht="27" x14ac:dyDescent="0.3">
      <c r="A5" s="45" t="s">
        <v>39</v>
      </c>
      <c r="B5" s="45" t="s">
        <v>81</v>
      </c>
      <c r="C5" s="45" t="s">
        <v>53</v>
      </c>
      <c r="D5" s="45" t="s">
        <v>38</v>
      </c>
      <c r="E5" s="45" t="s">
        <v>36</v>
      </c>
      <c r="F5" s="45" t="s">
        <v>37</v>
      </c>
      <c r="G5" s="45" t="s">
        <v>43</v>
      </c>
      <c r="H5" s="45" t="s">
        <v>44</v>
      </c>
      <c r="I5" s="45" t="s">
        <v>45</v>
      </c>
      <c r="J5" s="45" t="s">
        <v>46</v>
      </c>
      <c r="K5" s="45" t="s">
        <v>47</v>
      </c>
      <c r="L5" s="45" t="s">
        <v>48</v>
      </c>
      <c r="M5" s="45" t="s">
        <v>49</v>
      </c>
      <c r="N5" s="45" t="s">
        <v>50</v>
      </c>
      <c r="O5" s="45" t="s">
        <v>51</v>
      </c>
      <c r="P5" s="45" t="s">
        <v>52</v>
      </c>
      <c r="Q5" s="46" t="s">
        <v>82</v>
      </c>
      <c r="R5" s="46" t="s">
        <v>42</v>
      </c>
    </row>
    <row r="6" spans="1:21" x14ac:dyDescent="0.3">
      <c r="A6" s="12"/>
      <c r="B6" s="13"/>
      <c r="C6" s="14" t="s">
        <v>40</v>
      </c>
      <c r="D6" s="32">
        <f t="shared" ref="D6:Q6" si="0">SUM(D7:D33)</f>
        <v>55438229.403999999</v>
      </c>
      <c r="E6" s="32">
        <f t="shared" si="0"/>
        <v>3775014.5000000005</v>
      </c>
      <c r="F6" s="32">
        <f t="shared" si="0"/>
        <v>4200195.1899999995</v>
      </c>
      <c r="G6" s="32">
        <f t="shared" si="0"/>
        <v>0</v>
      </c>
      <c r="H6" s="32">
        <f t="shared" si="0"/>
        <v>0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 t="shared" si="0"/>
        <v>0</v>
      </c>
      <c r="Q6" s="32">
        <f t="shared" si="0"/>
        <v>7975209.6900000013</v>
      </c>
      <c r="R6" s="33">
        <f>Q6/D6</f>
        <v>0.14385758303862012</v>
      </c>
      <c r="T6" s="7"/>
      <c r="U6" s="7"/>
    </row>
    <row r="7" spans="1:21" ht="27" x14ac:dyDescent="0.3">
      <c r="A7" s="37">
        <v>1554</v>
      </c>
      <c r="B7" s="15" t="s">
        <v>33</v>
      </c>
      <c r="C7" s="16" t="s">
        <v>55</v>
      </c>
      <c r="D7" s="42">
        <v>1165685</v>
      </c>
      <c r="E7" s="38">
        <v>0</v>
      </c>
      <c r="F7" s="38">
        <v>0</v>
      </c>
      <c r="G7" s="42"/>
      <c r="H7" s="17"/>
      <c r="I7" s="17"/>
      <c r="J7" s="17"/>
      <c r="K7" s="17"/>
      <c r="L7" s="17"/>
      <c r="M7" s="17"/>
      <c r="N7" s="17"/>
      <c r="O7" s="17"/>
      <c r="P7" s="17"/>
      <c r="Q7" s="34">
        <f t="shared" ref="Q7:Q33" si="1">E7+F7+G7+H7+I7+J7+K7+L7+M7+N7+O7+P7</f>
        <v>0</v>
      </c>
      <c r="R7" s="33">
        <f t="shared" ref="R7:R33" si="2">Q7/D7</f>
        <v>0</v>
      </c>
      <c r="T7" s="7"/>
    </row>
    <row r="8" spans="1:21" ht="27" x14ac:dyDescent="0.3">
      <c r="A8" s="37">
        <v>1555</v>
      </c>
      <c r="B8" s="15" t="s">
        <v>33</v>
      </c>
      <c r="C8" s="16" t="s">
        <v>56</v>
      </c>
      <c r="D8" s="42">
        <v>99999.999999999956</v>
      </c>
      <c r="E8" s="38">
        <v>0</v>
      </c>
      <c r="F8" s="38">
        <v>0</v>
      </c>
      <c r="G8" s="42"/>
      <c r="H8" s="17"/>
      <c r="I8" s="17"/>
      <c r="J8" s="17"/>
      <c r="K8" s="17"/>
      <c r="L8" s="17"/>
      <c r="M8" s="17"/>
      <c r="N8" s="17"/>
      <c r="O8" s="17"/>
      <c r="P8" s="17"/>
      <c r="Q8" s="34">
        <f>E8+F8+G8+H8+I8+J8+K8+L8+M8+N8+O8+P8</f>
        <v>0</v>
      </c>
      <c r="R8" s="33">
        <f t="shared" si="2"/>
        <v>0</v>
      </c>
      <c r="T8" s="7"/>
    </row>
    <row r="9" spans="1:21" x14ac:dyDescent="0.3">
      <c r="A9" s="37">
        <v>1551</v>
      </c>
      <c r="B9" s="15" t="s">
        <v>33</v>
      </c>
      <c r="C9" s="16" t="s">
        <v>83</v>
      </c>
      <c r="D9" s="42">
        <v>3716364.9999999981</v>
      </c>
      <c r="E9" s="38">
        <v>232513.03</v>
      </c>
      <c r="F9" s="38">
        <v>554492.43999999994</v>
      </c>
      <c r="G9" s="42"/>
      <c r="H9" s="17"/>
      <c r="I9" s="17"/>
      <c r="J9" s="17"/>
      <c r="K9" s="17"/>
      <c r="L9" s="17"/>
      <c r="M9" s="17"/>
      <c r="N9" s="17"/>
      <c r="O9" s="17"/>
      <c r="P9" s="17"/>
      <c r="Q9" s="34">
        <f t="shared" si="1"/>
        <v>787005.47</v>
      </c>
      <c r="R9" s="33">
        <f t="shared" si="2"/>
        <v>0.21176753897962131</v>
      </c>
      <c r="T9" s="7"/>
    </row>
    <row r="10" spans="1:21" x14ac:dyDescent="0.3">
      <c r="A10" s="37">
        <v>1560</v>
      </c>
      <c r="B10" s="15" t="s">
        <v>33</v>
      </c>
      <c r="C10" s="16" t="s">
        <v>84</v>
      </c>
      <c r="D10" s="42"/>
      <c r="E10" s="38">
        <v>7044.89</v>
      </c>
      <c r="F10" s="38"/>
      <c r="G10" s="42"/>
      <c r="H10" s="17"/>
      <c r="I10" s="17"/>
      <c r="J10" s="17"/>
      <c r="K10" s="17"/>
      <c r="L10" s="17"/>
      <c r="M10" s="17"/>
      <c r="N10" s="17"/>
      <c r="O10" s="17"/>
      <c r="P10" s="17"/>
      <c r="Q10" s="34">
        <f t="shared" si="1"/>
        <v>7044.89</v>
      </c>
      <c r="R10" s="33"/>
      <c r="T10" s="7"/>
    </row>
    <row r="11" spans="1:21" x14ac:dyDescent="0.3">
      <c r="A11" s="37">
        <v>4138</v>
      </c>
      <c r="B11" s="15" t="s">
        <v>34</v>
      </c>
      <c r="C11" s="16" t="s">
        <v>102</v>
      </c>
      <c r="D11" s="42">
        <v>10000</v>
      </c>
      <c r="E11" s="38">
        <v>0</v>
      </c>
      <c r="F11" s="38">
        <v>0</v>
      </c>
      <c r="G11" s="42"/>
      <c r="H11" s="17"/>
      <c r="I11" s="17"/>
      <c r="J11" s="17"/>
      <c r="K11" s="17"/>
      <c r="L11" s="17"/>
      <c r="M11" s="17"/>
      <c r="N11" s="17"/>
      <c r="O11" s="17"/>
      <c r="P11" s="17"/>
      <c r="Q11" s="34">
        <f t="shared" si="1"/>
        <v>0</v>
      </c>
      <c r="R11" s="33">
        <f t="shared" si="2"/>
        <v>0</v>
      </c>
      <c r="T11" s="7"/>
    </row>
    <row r="12" spans="1:21" x14ac:dyDescent="0.3">
      <c r="A12" s="37">
        <v>5002</v>
      </c>
      <c r="B12" s="15" t="s">
        <v>34</v>
      </c>
      <c r="C12" s="16" t="s">
        <v>85</v>
      </c>
      <c r="D12" s="42">
        <v>16317823.999999991</v>
      </c>
      <c r="E12" s="38">
        <v>1296434.3899999999</v>
      </c>
      <c r="F12" s="38">
        <v>1295477.5900000001</v>
      </c>
      <c r="G12" s="42"/>
      <c r="H12" s="17"/>
      <c r="I12" s="17"/>
      <c r="J12" s="17"/>
      <c r="K12" s="17"/>
      <c r="L12" s="17"/>
      <c r="M12" s="17"/>
      <c r="N12" s="17"/>
      <c r="O12" s="17"/>
      <c r="P12" s="17"/>
      <c r="Q12" s="34">
        <f t="shared" si="1"/>
        <v>2591911.98</v>
      </c>
      <c r="R12" s="33">
        <f t="shared" si="2"/>
        <v>0.15883931460469247</v>
      </c>
      <c r="T12" s="7"/>
    </row>
    <row r="13" spans="1:21" x14ac:dyDescent="0.3">
      <c r="A13" s="37">
        <v>5003</v>
      </c>
      <c r="B13" s="15" t="s">
        <v>34</v>
      </c>
      <c r="C13" s="16" t="s">
        <v>86</v>
      </c>
      <c r="D13" s="42">
        <v>7506030.9999999814</v>
      </c>
      <c r="E13" s="38">
        <v>545181.93000000005</v>
      </c>
      <c r="F13" s="38">
        <v>571598.94999999995</v>
      </c>
      <c r="G13" s="42"/>
      <c r="H13" s="17"/>
      <c r="I13" s="17"/>
      <c r="J13" s="17"/>
      <c r="K13" s="17"/>
      <c r="L13" s="17"/>
      <c r="M13" s="17"/>
      <c r="N13" s="17"/>
      <c r="O13" s="17"/>
      <c r="P13" s="17"/>
      <c r="Q13" s="34">
        <f t="shared" si="1"/>
        <v>1116780.8799999999</v>
      </c>
      <c r="R13" s="33">
        <f t="shared" si="2"/>
        <v>0.14878447477768247</v>
      </c>
      <c r="T13" s="7"/>
    </row>
    <row r="14" spans="1:21" ht="27" x14ac:dyDescent="0.3">
      <c r="A14" s="37">
        <v>5005</v>
      </c>
      <c r="B14" s="15" t="s">
        <v>34</v>
      </c>
      <c r="C14" s="16" t="s">
        <v>87</v>
      </c>
      <c r="D14" s="42">
        <v>400795.99999999983</v>
      </c>
      <c r="E14" s="38">
        <v>23617</v>
      </c>
      <c r="F14" s="38">
        <v>28410</v>
      </c>
      <c r="G14" s="42"/>
      <c r="H14" s="17"/>
      <c r="I14" s="17"/>
      <c r="J14" s="17"/>
      <c r="K14" s="17"/>
      <c r="L14" s="17"/>
      <c r="M14" s="17"/>
      <c r="N14" s="17"/>
      <c r="O14" s="17"/>
      <c r="P14" s="17"/>
      <c r="Q14" s="34">
        <f t="shared" si="1"/>
        <v>52027</v>
      </c>
      <c r="R14" s="33">
        <f t="shared" si="2"/>
        <v>0.12980917973233272</v>
      </c>
      <c r="T14" s="7"/>
    </row>
    <row r="15" spans="1:21" x14ac:dyDescent="0.3">
      <c r="A15" s="37">
        <v>5008</v>
      </c>
      <c r="B15" s="15" t="s">
        <v>34</v>
      </c>
      <c r="C15" s="16" t="s">
        <v>88</v>
      </c>
      <c r="D15" s="42">
        <v>895182</v>
      </c>
      <c r="E15" s="38">
        <v>3623</v>
      </c>
      <c r="F15" s="38">
        <v>5335</v>
      </c>
      <c r="G15" s="42"/>
      <c r="H15" s="17"/>
      <c r="I15" s="17"/>
      <c r="J15" s="17"/>
      <c r="K15" s="17"/>
      <c r="L15" s="17"/>
      <c r="M15" s="17"/>
      <c r="N15" s="17"/>
      <c r="O15" s="17"/>
      <c r="P15" s="17"/>
      <c r="Q15" s="34">
        <f t="shared" si="1"/>
        <v>8958</v>
      </c>
      <c r="R15" s="33">
        <f t="shared" si="2"/>
        <v>1.0006903624067509E-2</v>
      </c>
      <c r="T15" s="7"/>
    </row>
    <row r="16" spans="1:21" x14ac:dyDescent="0.3">
      <c r="A16" s="37">
        <v>5050</v>
      </c>
      <c r="B16" s="15" t="s">
        <v>34</v>
      </c>
      <c r="C16" s="16" t="s">
        <v>62</v>
      </c>
      <c r="D16" s="42">
        <v>53299.99999999992</v>
      </c>
      <c r="E16" s="38">
        <v>5365.880000000001</v>
      </c>
      <c r="F16" s="38">
        <v>2330.92</v>
      </c>
      <c r="G16" s="42"/>
      <c r="H16" s="17"/>
      <c r="I16" s="17"/>
      <c r="J16" s="17"/>
      <c r="K16" s="17"/>
      <c r="L16" s="17"/>
      <c r="M16" s="17"/>
      <c r="N16" s="17"/>
      <c r="O16" s="17"/>
      <c r="P16" s="17"/>
      <c r="Q16" s="34">
        <f t="shared" si="1"/>
        <v>7696.8000000000011</v>
      </c>
      <c r="R16" s="33">
        <f t="shared" si="2"/>
        <v>0.14440525328330231</v>
      </c>
      <c r="T16" s="7"/>
    </row>
    <row r="17" spans="1:20" x14ac:dyDescent="0.3">
      <c r="A17" s="37">
        <v>5060</v>
      </c>
      <c r="B17" s="15" t="s">
        <v>34</v>
      </c>
      <c r="C17" s="16" t="s">
        <v>89</v>
      </c>
      <c r="D17" s="42">
        <v>8267924.4040000178</v>
      </c>
      <c r="E17" s="38">
        <v>636044.85000000091</v>
      </c>
      <c r="F17" s="38">
        <v>646185.12000000023</v>
      </c>
      <c r="G17" s="42"/>
      <c r="H17" s="17"/>
      <c r="I17" s="17"/>
      <c r="J17" s="17"/>
      <c r="K17" s="17"/>
      <c r="L17" s="17"/>
      <c r="M17" s="17"/>
      <c r="N17" s="17"/>
      <c r="O17" s="17"/>
      <c r="P17" s="17"/>
      <c r="Q17" s="34">
        <f t="shared" si="1"/>
        <v>1282229.9700000011</v>
      </c>
      <c r="R17" s="33">
        <f t="shared" si="2"/>
        <v>0.15508486862551124</v>
      </c>
      <c r="T17" s="7"/>
    </row>
    <row r="18" spans="1:20" x14ac:dyDescent="0.3">
      <c r="A18" s="37">
        <v>5500</v>
      </c>
      <c r="B18" s="15" t="s">
        <v>34</v>
      </c>
      <c r="C18" s="16" t="s">
        <v>64</v>
      </c>
      <c r="D18" s="42">
        <v>1245339.9999999951</v>
      </c>
      <c r="E18" s="38">
        <v>92293.649999999951</v>
      </c>
      <c r="F18" s="38">
        <v>92692.979999999923</v>
      </c>
      <c r="G18" s="42"/>
      <c r="H18" s="17"/>
      <c r="I18" s="17"/>
      <c r="J18" s="17"/>
      <c r="K18" s="17"/>
      <c r="L18" s="17"/>
      <c r="M18" s="17"/>
      <c r="N18" s="17"/>
      <c r="O18" s="17"/>
      <c r="P18" s="17"/>
      <c r="Q18" s="34">
        <f t="shared" si="1"/>
        <v>184986.62999999989</v>
      </c>
      <c r="R18" s="33">
        <f t="shared" si="2"/>
        <v>0.14854307257455845</v>
      </c>
      <c r="T18" s="7"/>
    </row>
    <row r="19" spans="1:20" x14ac:dyDescent="0.3">
      <c r="A19" s="37">
        <v>5503</v>
      </c>
      <c r="B19" s="15" t="s">
        <v>34</v>
      </c>
      <c r="C19" s="16" t="s">
        <v>65</v>
      </c>
      <c r="D19" s="42">
        <v>183381.99999999991</v>
      </c>
      <c r="E19" s="38">
        <v>10703.86</v>
      </c>
      <c r="F19" s="38">
        <v>5125.7499999999991</v>
      </c>
      <c r="G19" s="42"/>
      <c r="H19" s="17"/>
      <c r="I19" s="17"/>
      <c r="J19" s="17"/>
      <c r="K19" s="17"/>
      <c r="L19" s="17"/>
      <c r="M19" s="17"/>
      <c r="N19" s="17"/>
      <c r="O19" s="17"/>
      <c r="P19" s="17"/>
      <c r="Q19" s="34">
        <f t="shared" si="1"/>
        <v>15829.61</v>
      </c>
      <c r="R19" s="33">
        <f t="shared" si="2"/>
        <v>8.6320413126697318E-2</v>
      </c>
      <c r="T19" s="7"/>
    </row>
    <row r="20" spans="1:20" x14ac:dyDescent="0.3">
      <c r="A20" s="37">
        <v>5504</v>
      </c>
      <c r="B20" s="15" t="s">
        <v>34</v>
      </c>
      <c r="C20" s="16" t="s">
        <v>90</v>
      </c>
      <c r="D20" s="42">
        <v>125085.9999999999</v>
      </c>
      <c r="E20" s="38">
        <v>9113.3799999999992</v>
      </c>
      <c r="F20" s="38">
        <v>9148.869999999999</v>
      </c>
      <c r="G20" s="42"/>
      <c r="H20" s="17"/>
      <c r="I20" s="17"/>
      <c r="J20" s="17"/>
      <c r="K20" s="17"/>
      <c r="L20" s="17"/>
      <c r="M20" s="17"/>
      <c r="N20" s="17"/>
      <c r="O20" s="17"/>
      <c r="P20" s="17"/>
      <c r="Q20" s="34">
        <f t="shared" si="1"/>
        <v>18262.25</v>
      </c>
      <c r="R20" s="33">
        <f t="shared" si="2"/>
        <v>0.14599755368306616</v>
      </c>
      <c r="T20" s="7"/>
    </row>
    <row r="21" spans="1:20" x14ac:dyDescent="0.3">
      <c r="A21" s="37">
        <v>5511</v>
      </c>
      <c r="B21" s="15" t="s">
        <v>34</v>
      </c>
      <c r="C21" s="16" t="s">
        <v>67</v>
      </c>
      <c r="D21" s="42">
        <v>3331908.0000000112</v>
      </c>
      <c r="E21" s="38">
        <v>350238.14</v>
      </c>
      <c r="F21" s="38">
        <v>301863.67</v>
      </c>
      <c r="G21" s="42"/>
      <c r="H21" s="17"/>
      <c r="I21" s="17"/>
      <c r="J21" s="17"/>
      <c r="K21" s="17"/>
      <c r="L21" s="17"/>
      <c r="M21" s="17"/>
      <c r="N21" s="17"/>
      <c r="O21" s="17"/>
      <c r="P21" s="17"/>
      <c r="Q21" s="34">
        <f t="shared" si="1"/>
        <v>652101.81000000006</v>
      </c>
      <c r="R21" s="33">
        <f t="shared" si="2"/>
        <v>0.1957142304049205</v>
      </c>
      <c r="T21" s="7"/>
    </row>
    <row r="22" spans="1:20" x14ac:dyDescent="0.3">
      <c r="A22" s="37">
        <v>5513</v>
      </c>
      <c r="B22" s="15" t="s">
        <v>34</v>
      </c>
      <c r="C22" s="16" t="s">
        <v>91</v>
      </c>
      <c r="D22" s="42">
        <v>3616550.0000000061</v>
      </c>
      <c r="E22" s="38">
        <v>223313.5499999999</v>
      </c>
      <c r="F22" s="38">
        <v>262425.23999999987</v>
      </c>
      <c r="G22" s="42"/>
      <c r="H22" s="17"/>
      <c r="I22" s="17"/>
      <c r="J22" s="17"/>
      <c r="K22" s="17"/>
      <c r="L22" s="17"/>
      <c r="M22" s="17"/>
      <c r="N22" s="17"/>
      <c r="O22" s="17"/>
      <c r="P22" s="17"/>
      <c r="Q22" s="34">
        <f t="shared" si="1"/>
        <v>485738.7899999998</v>
      </c>
      <c r="R22" s="33">
        <f t="shared" si="2"/>
        <v>0.13430998880148179</v>
      </c>
      <c r="T22" s="7"/>
    </row>
    <row r="23" spans="1:20" x14ac:dyDescent="0.3">
      <c r="A23" s="37">
        <v>5514</v>
      </c>
      <c r="B23" s="15" t="s">
        <v>34</v>
      </c>
      <c r="C23" s="16" t="s">
        <v>69</v>
      </c>
      <c r="D23" s="42">
        <v>944999.99999999965</v>
      </c>
      <c r="E23" s="38">
        <v>19181.23</v>
      </c>
      <c r="F23" s="38">
        <v>40120.5</v>
      </c>
      <c r="G23" s="42"/>
      <c r="H23" s="17"/>
      <c r="I23" s="17"/>
      <c r="J23" s="17"/>
      <c r="K23" s="17"/>
      <c r="L23" s="17"/>
      <c r="M23" s="17"/>
      <c r="N23" s="17"/>
      <c r="O23" s="17"/>
      <c r="P23" s="17"/>
      <c r="Q23" s="34">
        <f t="shared" si="1"/>
        <v>59301.729999999996</v>
      </c>
      <c r="R23" s="33">
        <f t="shared" si="2"/>
        <v>6.2753153439153456E-2</v>
      </c>
      <c r="T23" s="7"/>
    </row>
    <row r="24" spans="1:20" ht="27" x14ac:dyDescent="0.3">
      <c r="A24" s="37">
        <v>5515</v>
      </c>
      <c r="B24" s="15" t="s">
        <v>34</v>
      </c>
      <c r="C24" s="16" t="s">
        <v>70</v>
      </c>
      <c r="D24" s="42">
        <v>840536.99999999732</v>
      </c>
      <c r="E24" s="38">
        <v>43603.040000000001</v>
      </c>
      <c r="F24" s="38">
        <v>42763.34</v>
      </c>
      <c r="G24" s="42"/>
      <c r="H24" s="17"/>
      <c r="I24" s="17"/>
      <c r="J24" s="17"/>
      <c r="K24" s="17"/>
      <c r="L24" s="17"/>
      <c r="M24" s="17"/>
      <c r="N24" s="17"/>
      <c r="O24" s="17"/>
      <c r="P24" s="17"/>
      <c r="Q24" s="34">
        <f t="shared" si="1"/>
        <v>86366.38</v>
      </c>
      <c r="R24" s="33">
        <f t="shared" si="2"/>
        <v>0.10275143152532283</v>
      </c>
      <c r="T24" s="7"/>
    </row>
    <row r="25" spans="1:20" x14ac:dyDescent="0.3">
      <c r="A25" s="37">
        <v>5521</v>
      </c>
      <c r="B25" s="15" t="s">
        <v>34</v>
      </c>
      <c r="C25" s="16" t="s">
        <v>71</v>
      </c>
      <c r="D25" s="42">
        <v>2685920</v>
      </c>
      <c r="E25" s="38">
        <v>122950.4999999999</v>
      </c>
      <c r="F25" s="38">
        <v>114579.4499999999</v>
      </c>
      <c r="G25" s="42"/>
      <c r="H25" s="17"/>
      <c r="I25" s="17"/>
      <c r="J25" s="17"/>
      <c r="K25" s="17"/>
      <c r="L25" s="17"/>
      <c r="M25" s="17"/>
      <c r="N25" s="17"/>
      <c r="O25" s="17"/>
      <c r="P25" s="17"/>
      <c r="Q25" s="34">
        <f t="shared" si="1"/>
        <v>237529.94999999978</v>
      </c>
      <c r="R25" s="33">
        <f t="shared" si="2"/>
        <v>8.8435228897360968E-2</v>
      </c>
      <c r="T25" s="7"/>
    </row>
    <row r="26" spans="1:20" x14ac:dyDescent="0.3">
      <c r="A26" s="37">
        <v>5522</v>
      </c>
      <c r="B26" s="15" t="s">
        <v>34</v>
      </c>
      <c r="C26" s="16" t="s">
        <v>72</v>
      </c>
      <c r="D26" s="42">
        <v>169120</v>
      </c>
      <c r="E26" s="38">
        <v>11378.38</v>
      </c>
      <c r="F26" s="38">
        <v>7500.8200000000006</v>
      </c>
      <c r="G26" s="42"/>
      <c r="H26" s="17"/>
      <c r="I26" s="17"/>
      <c r="J26" s="17"/>
      <c r="K26" s="17"/>
      <c r="L26" s="17"/>
      <c r="M26" s="17"/>
      <c r="N26" s="17"/>
      <c r="O26" s="17"/>
      <c r="P26" s="17"/>
      <c r="Q26" s="34">
        <f t="shared" si="1"/>
        <v>18879.2</v>
      </c>
      <c r="R26" s="33">
        <f t="shared" si="2"/>
        <v>0.11163197729422895</v>
      </c>
      <c r="T26" s="7"/>
    </row>
    <row r="27" spans="1:20" x14ac:dyDescent="0.3">
      <c r="A27" s="37">
        <v>5524</v>
      </c>
      <c r="B27" s="15" t="s">
        <v>34</v>
      </c>
      <c r="C27" s="16" t="s">
        <v>73</v>
      </c>
      <c r="D27" s="42">
        <v>2008430.0000000061</v>
      </c>
      <c r="E27" s="38">
        <v>63596.079999999987</v>
      </c>
      <c r="F27" s="38">
        <v>69038.81</v>
      </c>
      <c r="G27" s="42"/>
      <c r="H27" s="17"/>
      <c r="I27" s="17"/>
      <c r="J27" s="17"/>
      <c r="K27" s="17"/>
      <c r="L27" s="17"/>
      <c r="M27" s="17"/>
      <c r="N27" s="17"/>
      <c r="O27" s="17"/>
      <c r="P27" s="17"/>
      <c r="Q27" s="34">
        <f t="shared" si="1"/>
        <v>132634.88999999998</v>
      </c>
      <c r="R27" s="33">
        <f t="shared" si="2"/>
        <v>6.6039090234660702E-2</v>
      </c>
      <c r="T27" s="7"/>
    </row>
    <row r="28" spans="1:20" ht="27" x14ac:dyDescent="0.3">
      <c r="A28" s="37">
        <v>5525</v>
      </c>
      <c r="B28" s="15" t="s">
        <v>34</v>
      </c>
      <c r="C28" s="16" t="s">
        <v>74</v>
      </c>
      <c r="D28" s="42">
        <v>190000</v>
      </c>
      <c r="E28" s="38">
        <v>19769.87</v>
      </c>
      <c r="F28" s="38">
        <v>12381.61</v>
      </c>
      <c r="G28" s="42"/>
      <c r="H28" s="17"/>
      <c r="I28" s="17"/>
      <c r="J28" s="17"/>
      <c r="K28" s="17"/>
      <c r="L28" s="17"/>
      <c r="M28" s="17"/>
      <c r="N28" s="17"/>
      <c r="O28" s="17"/>
      <c r="P28" s="17"/>
      <c r="Q28" s="34">
        <f t="shared" si="1"/>
        <v>32151.48</v>
      </c>
      <c r="R28" s="33">
        <f t="shared" si="2"/>
        <v>0.16921831578947369</v>
      </c>
      <c r="T28" s="7"/>
    </row>
    <row r="29" spans="1:20" x14ac:dyDescent="0.3">
      <c r="A29" s="37">
        <v>5531</v>
      </c>
      <c r="B29" s="15" t="s">
        <v>34</v>
      </c>
      <c r="C29" s="16" t="s">
        <v>75</v>
      </c>
      <c r="D29" s="42">
        <v>96000</v>
      </c>
      <c r="E29" s="38">
        <v>434</v>
      </c>
      <c r="F29" s="38">
        <v>13541.31</v>
      </c>
      <c r="G29" s="42"/>
      <c r="H29" s="17"/>
      <c r="I29" s="17"/>
      <c r="J29" s="17"/>
      <c r="K29" s="17"/>
      <c r="L29" s="17"/>
      <c r="M29" s="17"/>
      <c r="N29" s="17"/>
      <c r="O29" s="17"/>
      <c r="P29" s="17"/>
      <c r="Q29" s="34">
        <f t="shared" si="1"/>
        <v>13975.31</v>
      </c>
      <c r="R29" s="33">
        <f t="shared" si="2"/>
        <v>0.14557614583333334</v>
      </c>
      <c r="T29" s="7"/>
    </row>
    <row r="30" spans="1:20" x14ac:dyDescent="0.3">
      <c r="A30" s="37">
        <v>5532</v>
      </c>
      <c r="B30" s="15" t="s">
        <v>34</v>
      </c>
      <c r="C30" s="16" t="s">
        <v>92</v>
      </c>
      <c r="D30" s="42">
        <v>454728.00000000029</v>
      </c>
      <c r="E30" s="38">
        <v>7133.170000000001</v>
      </c>
      <c r="F30" s="38">
        <v>69693.349999999991</v>
      </c>
      <c r="G30" s="42"/>
      <c r="H30" s="17"/>
      <c r="I30" s="17"/>
      <c r="J30" s="17"/>
      <c r="K30" s="17"/>
      <c r="L30" s="17"/>
      <c r="M30" s="17"/>
      <c r="N30" s="17"/>
      <c r="O30" s="17"/>
      <c r="P30" s="17"/>
      <c r="Q30" s="34">
        <f t="shared" si="1"/>
        <v>76826.51999999999</v>
      </c>
      <c r="R30" s="33">
        <f t="shared" si="2"/>
        <v>0.16895049348181757</v>
      </c>
      <c r="T30" s="7"/>
    </row>
    <row r="31" spans="1:20" x14ac:dyDescent="0.3">
      <c r="A31" s="37">
        <v>5539</v>
      </c>
      <c r="B31" s="15" t="s">
        <v>34</v>
      </c>
      <c r="C31" s="16" t="s">
        <v>77</v>
      </c>
      <c r="D31" s="42">
        <v>36329.999999999971</v>
      </c>
      <c r="E31" s="38">
        <v>674.71</v>
      </c>
      <c r="F31" s="38">
        <v>1114.1600000000001</v>
      </c>
      <c r="G31" s="42"/>
      <c r="H31" s="17"/>
      <c r="I31" s="17"/>
      <c r="J31" s="17"/>
      <c r="K31" s="17"/>
      <c r="L31" s="17"/>
      <c r="M31" s="17"/>
      <c r="N31" s="17"/>
      <c r="O31" s="17"/>
      <c r="P31" s="17"/>
      <c r="Q31" s="34">
        <f t="shared" si="1"/>
        <v>1788.8700000000001</v>
      </c>
      <c r="R31" s="33">
        <f t="shared" si="2"/>
        <v>4.9239471511147853E-2</v>
      </c>
      <c r="T31" s="7"/>
    </row>
    <row r="32" spans="1:20" x14ac:dyDescent="0.3">
      <c r="A32" s="37">
        <v>5540</v>
      </c>
      <c r="B32" s="15" t="s">
        <v>34</v>
      </c>
      <c r="C32" s="16" t="s">
        <v>78</v>
      </c>
      <c r="D32" s="42">
        <v>1005521.000000003</v>
      </c>
      <c r="E32" s="38">
        <v>47753.059999999983</v>
      </c>
      <c r="F32" s="38">
        <v>53772.179999999971</v>
      </c>
      <c r="G32" s="42"/>
      <c r="H32" s="17"/>
      <c r="I32" s="17"/>
      <c r="J32" s="17"/>
      <c r="K32" s="17"/>
      <c r="L32" s="17"/>
      <c r="M32" s="17"/>
      <c r="N32" s="17"/>
      <c r="O32" s="17"/>
      <c r="P32" s="17"/>
      <c r="Q32" s="34">
        <f t="shared" si="1"/>
        <v>101525.23999999996</v>
      </c>
      <c r="R32" s="33">
        <f t="shared" si="2"/>
        <v>0.10096779679390053</v>
      </c>
      <c r="T32" s="7"/>
    </row>
    <row r="33" spans="1:29" x14ac:dyDescent="0.3">
      <c r="A33" s="37">
        <v>6010</v>
      </c>
      <c r="B33" s="15" t="s">
        <v>34</v>
      </c>
      <c r="C33" s="16" t="s">
        <v>93</v>
      </c>
      <c r="D33" s="42">
        <v>71270.000000000247</v>
      </c>
      <c r="E33" s="38">
        <v>3052.91</v>
      </c>
      <c r="F33" s="38">
        <v>603.13</v>
      </c>
      <c r="G33" s="42"/>
      <c r="H33" s="17"/>
      <c r="I33" s="17"/>
      <c r="J33" s="17"/>
      <c r="K33" s="17"/>
      <c r="L33" s="17"/>
      <c r="M33" s="17"/>
      <c r="N33" s="17"/>
      <c r="O33" s="17"/>
      <c r="P33" s="17"/>
      <c r="Q33" s="34">
        <f t="shared" si="1"/>
        <v>3656.04</v>
      </c>
      <c r="R33" s="33">
        <f t="shared" si="2"/>
        <v>5.1298442542444048E-2</v>
      </c>
      <c r="T33" s="7"/>
    </row>
    <row r="34" spans="1:29" x14ac:dyDescent="0.3">
      <c r="A34" s="39"/>
      <c r="B34" s="19"/>
      <c r="C34" s="2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T34" s="7"/>
    </row>
    <row r="35" spans="1:29" x14ac:dyDescent="0.3">
      <c r="A35" s="9" t="s">
        <v>97</v>
      </c>
      <c r="B35" s="10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29" s="11" customFormat="1" ht="27" x14ac:dyDescent="0.3">
      <c r="A36" s="45" t="s">
        <v>39</v>
      </c>
      <c r="B36" s="45" t="s">
        <v>81</v>
      </c>
      <c r="C36" s="45" t="s">
        <v>53</v>
      </c>
      <c r="D36" s="45" t="s">
        <v>38</v>
      </c>
      <c r="E36" s="45" t="s">
        <v>36</v>
      </c>
      <c r="F36" s="45" t="s">
        <v>37</v>
      </c>
      <c r="G36" s="45" t="s">
        <v>43</v>
      </c>
      <c r="H36" s="45" t="s">
        <v>44</v>
      </c>
      <c r="I36" s="45" t="s">
        <v>45</v>
      </c>
      <c r="J36" s="45" t="s">
        <v>46</v>
      </c>
      <c r="K36" s="45" t="s">
        <v>47</v>
      </c>
      <c r="L36" s="45" t="s">
        <v>48</v>
      </c>
      <c r="M36" s="45" t="s">
        <v>49</v>
      </c>
      <c r="N36" s="45" t="s">
        <v>50</v>
      </c>
      <c r="O36" s="45" t="s">
        <v>51</v>
      </c>
      <c r="P36" s="45" t="s">
        <v>52</v>
      </c>
      <c r="Q36" s="46" t="s">
        <v>82</v>
      </c>
      <c r="R36" s="46" t="s">
        <v>42</v>
      </c>
    </row>
    <row r="37" spans="1:29" x14ac:dyDescent="0.3">
      <c r="A37" s="12"/>
      <c r="B37" s="13"/>
      <c r="C37" s="14" t="s">
        <v>40</v>
      </c>
      <c r="D37" s="32">
        <f t="shared" ref="D37:Q37" si="3">SUM(D38:D64)</f>
        <v>53919885.403999999</v>
      </c>
      <c r="E37" s="32">
        <f t="shared" si="3"/>
        <v>3542501.4700000007</v>
      </c>
      <c r="F37" s="32">
        <f t="shared" si="3"/>
        <v>3645702.7499999995</v>
      </c>
      <c r="G37" s="32">
        <f t="shared" si="3"/>
        <v>0</v>
      </c>
      <c r="H37" s="32">
        <f t="shared" si="3"/>
        <v>0</v>
      </c>
      <c r="I37" s="32">
        <f t="shared" si="3"/>
        <v>0</v>
      </c>
      <c r="J37" s="32">
        <f t="shared" si="3"/>
        <v>0</v>
      </c>
      <c r="K37" s="32">
        <f t="shared" si="3"/>
        <v>0</v>
      </c>
      <c r="L37" s="32">
        <f t="shared" si="3"/>
        <v>0</v>
      </c>
      <c r="M37" s="32">
        <f t="shared" si="3"/>
        <v>0</v>
      </c>
      <c r="N37" s="32">
        <f t="shared" si="3"/>
        <v>0</v>
      </c>
      <c r="O37" s="32">
        <f t="shared" si="3"/>
        <v>0</v>
      </c>
      <c r="P37" s="32">
        <f t="shared" si="3"/>
        <v>0</v>
      </c>
      <c r="Q37" s="32">
        <f t="shared" si="3"/>
        <v>7188204.2200000025</v>
      </c>
      <c r="R37" s="33">
        <f>Q37/D37</f>
        <v>0.13331267613314979</v>
      </c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ht="27" x14ac:dyDescent="0.3">
      <c r="A38" s="52">
        <v>1554</v>
      </c>
      <c r="B38" s="51" t="s">
        <v>33</v>
      </c>
      <c r="C38" s="57" t="s">
        <v>55</v>
      </c>
      <c r="D38" s="42">
        <v>1165685</v>
      </c>
      <c r="E38" s="38">
        <v>0</v>
      </c>
      <c r="F38" s="38"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34">
        <f t="shared" ref="Q38:Q64" si="4">E38+F38+G38+H38+I38+J38+K38+L38+M38+N38+O38+P38</f>
        <v>0</v>
      </c>
      <c r="R38" s="33">
        <f t="shared" ref="R38:R64" si="5">Q38/D38</f>
        <v>0</v>
      </c>
      <c r="T38" s="7"/>
    </row>
    <row r="39" spans="1:29" ht="27" x14ac:dyDescent="0.3">
      <c r="A39" s="41">
        <v>1555</v>
      </c>
      <c r="B39" s="53" t="s">
        <v>33</v>
      </c>
      <c r="C39" s="54" t="s">
        <v>56</v>
      </c>
      <c r="D39" s="42">
        <v>99999.999999999985</v>
      </c>
      <c r="E39" s="38">
        <v>0</v>
      </c>
      <c r="F39" s="38"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34">
        <f t="shared" si="4"/>
        <v>0</v>
      </c>
      <c r="R39" s="33">
        <f t="shared" si="5"/>
        <v>0</v>
      </c>
      <c r="T39" s="7"/>
    </row>
    <row r="40" spans="1:29" x14ac:dyDescent="0.3">
      <c r="A40" s="41">
        <v>1551</v>
      </c>
      <c r="B40" s="53" t="s">
        <v>33</v>
      </c>
      <c r="C40" s="54" t="s">
        <v>83</v>
      </c>
      <c r="D40" s="42">
        <v>2462000</v>
      </c>
      <c r="E40" s="38">
        <v>0</v>
      </c>
      <c r="F40" s="38"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34">
        <f t="shared" si="4"/>
        <v>0</v>
      </c>
      <c r="R40" s="33">
        <f t="shared" si="5"/>
        <v>0</v>
      </c>
      <c r="T40" s="7"/>
    </row>
    <row r="41" spans="1:29" x14ac:dyDescent="0.3">
      <c r="A41" s="41">
        <v>1560</v>
      </c>
      <c r="B41" s="53" t="s">
        <v>33</v>
      </c>
      <c r="C41" s="54" t="s">
        <v>84</v>
      </c>
      <c r="D41" s="42"/>
      <c r="E41" s="38">
        <v>7044.89</v>
      </c>
      <c r="F41" s="38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34">
        <f t="shared" si="4"/>
        <v>7044.89</v>
      </c>
      <c r="R41" s="33"/>
      <c r="T41" s="7"/>
    </row>
    <row r="42" spans="1:29" x14ac:dyDescent="0.3">
      <c r="A42" s="41">
        <v>4138</v>
      </c>
      <c r="B42" s="15" t="s">
        <v>34</v>
      </c>
      <c r="C42" s="54" t="s">
        <v>102</v>
      </c>
      <c r="D42" s="42">
        <v>10000</v>
      </c>
      <c r="E42" s="38">
        <v>0</v>
      </c>
      <c r="F42" s="38">
        <v>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34">
        <f t="shared" si="4"/>
        <v>0</v>
      </c>
      <c r="R42" s="33">
        <f t="shared" si="5"/>
        <v>0</v>
      </c>
      <c r="T42" s="7"/>
    </row>
    <row r="43" spans="1:29" x14ac:dyDescent="0.3">
      <c r="A43" s="37">
        <v>5002</v>
      </c>
      <c r="B43" s="15" t="s">
        <v>34</v>
      </c>
      <c r="C43" s="16" t="s">
        <v>85</v>
      </c>
      <c r="D43" s="42">
        <v>16317824</v>
      </c>
      <c r="E43" s="38">
        <v>1296434.3899999999</v>
      </c>
      <c r="F43" s="38">
        <v>1295477.5900000001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34">
        <f t="shared" si="4"/>
        <v>2591911.98</v>
      </c>
      <c r="R43" s="33">
        <f t="shared" si="5"/>
        <v>0.15883931460469239</v>
      </c>
      <c r="T43" s="7"/>
    </row>
    <row r="44" spans="1:29" x14ac:dyDescent="0.3">
      <c r="A44" s="37">
        <v>5003</v>
      </c>
      <c r="B44" s="15" t="s">
        <v>34</v>
      </c>
      <c r="C44" s="16" t="s">
        <v>86</v>
      </c>
      <c r="D44" s="42">
        <v>7506031</v>
      </c>
      <c r="E44" s="38">
        <v>545181.93000000005</v>
      </c>
      <c r="F44" s="38">
        <v>571598.94999999995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34">
        <f t="shared" si="4"/>
        <v>1116780.8799999999</v>
      </c>
      <c r="R44" s="33">
        <f t="shared" si="5"/>
        <v>0.14878447477768209</v>
      </c>
      <c r="T44" s="7"/>
    </row>
    <row r="45" spans="1:29" ht="27" x14ac:dyDescent="0.3">
      <c r="A45" s="37">
        <v>5005</v>
      </c>
      <c r="B45" s="15" t="s">
        <v>34</v>
      </c>
      <c r="C45" s="16" t="s">
        <v>87</v>
      </c>
      <c r="D45" s="42">
        <v>400796</v>
      </c>
      <c r="E45" s="38">
        <v>23617</v>
      </c>
      <c r="F45" s="38">
        <v>28410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34">
        <f t="shared" si="4"/>
        <v>52027</v>
      </c>
      <c r="R45" s="33">
        <f t="shared" si="5"/>
        <v>0.12980917973233266</v>
      </c>
      <c r="T45" s="7"/>
    </row>
    <row r="46" spans="1:29" x14ac:dyDescent="0.3">
      <c r="A46" s="37">
        <v>5008</v>
      </c>
      <c r="B46" s="15" t="s">
        <v>34</v>
      </c>
      <c r="C46" s="16" t="s">
        <v>88</v>
      </c>
      <c r="D46" s="42">
        <v>895182</v>
      </c>
      <c r="E46" s="38">
        <v>3623</v>
      </c>
      <c r="F46" s="38">
        <v>5335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34">
        <f t="shared" si="4"/>
        <v>8958</v>
      </c>
      <c r="R46" s="33">
        <f t="shared" si="5"/>
        <v>1.0006903624067509E-2</v>
      </c>
      <c r="T46" s="7"/>
    </row>
    <row r="47" spans="1:29" x14ac:dyDescent="0.3">
      <c r="A47" s="37">
        <v>5050</v>
      </c>
      <c r="B47" s="15" t="s">
        <v>34</v>
      </c>
      <c r="C47" s="16" t="s">
        <v>62</v>
      </c>
      <c r="D47" s="42">
        <v>53299.999999999993</v>
      </c>
      <c r="E47" s="38">
        <v>5365.880000000001</v>
      </c>
      <c r="F47" s="38">
        <v>2330.92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34">
        <f t="shared" si="4"/>
        <v>7696.8000000000011</v>
      </c>
      <c r="R47" s="33">
        <f t="shared" si="5"/>
        <v>0.14440525328330212</v>
      </c>
      <c r="T47" s="7"/>
    </row>
    <row r="48" spans="1:29" x14ac:dyDescent="0.3">
      <c r="A48" s="37">
        <v>5060</v>
      </c>
      <c r="B48" s="15" t="s">
        <v>34</v>
      </c>
      <c r="C48" s="16" t="s">
        <v>89</v>
      </c>
      <c r="D48" s="42">
        <v>8267924.4039999954</v>
      </c>
      <c r="E48" s="38">
        <v>636044.85000000091</v>
      </c>
      <c r="F48" s="38">
        <v>646185.12000000023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34">
        <f t="shared" si="4"/>
        <v>1282229.9700000011</v>
      </c>
      <c r="R48" s="33">
        <f t="shared" si="5"/>
        <v>0.15508486862551166</v>
      </c>
      <c r="T48" s="7"/>
    </row>
    <row r="49" spans="1:20" x14ac:dyDescent="0.3">
      <c r="A49" s="37">
        <v>5500</v>
      </c>
      <c r="B49" s="15" t="s">
        <v>34</v>
      </c>
      <c r="C49" s="16" t="s">
        <v>64</v>
      </c>
      <c r="D49" s="42">
        <v>1245339.9999999991</v>
      </c>
      <c r="E49" s="38">
        <v>92293.649999999951</v>
      </c>
      <c r="F49" s="38">
        <v>92692.979999999923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34">
        <f t="shared" si="4"/>
        <v>184986.62999999989</v>
      </c>
      <c r="R49" s="33">
        <f t="shared" si="5"/>
        <v>0.14854307257455798</v>
      </c>
      <c r="T49" s="7"/>
    </row>
    <row r="50" spans="1:20" x14ac:dyDescent="0.3">
      <c r="A50" s="37">
        <v>5503</v>
      </c>
      <c r="B50" s="15" t="s">
        <v>34</v>
      </c>
      <c r="C50" s="16" t="s">
        <v>65</v>
      </c>
      <c r="D50" s="42">
        <v>183381.99999999991</v>
      </c>
      <c r="E50" s="38">
        <v>10703.86</v>
      </c>
      <c r="F50" s="38">
        <v>5125.7499999999991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34">
        <f t="shared" si="4"/>
        <v>15829.61</v>
      </c>
      <c r="R50" s="33">
        <f t="shared" si="5"/>
        <v>8.6320413126697318E-2</v>
      </c>
      <c r="T50" s="7"/>
    </row>
    <row r="51" spans="1:20" x14ac:dyDescent="0.3">
      <c r="A51" s="37">
        <v>5504</v>
      </c>
      <c r="B51" s="15" t="s">
        <v>34</v>
      </c>
      <c r="C51" s="16" t="s">
        <v>90</v>
      </c>
      <c r="D51" s="42">
        <v>125086</v>
      </c>
      <c r="E51" s="38">
        <v>9113.3799999999992</v>
      </c>
      <c r="F51" s="38">
        <v>9148.869999999999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34">
        <f t="shared" si="4"/>
        <v>18262.25</v>
      </c>
      <c r="R51" s="33">
        <f t="shared" si="5"/>
        <v>0.14599755368306605</v>
      </c>
      <c r="T51" s="7"/>
    </row>
    <row r="52" spans="1:20" x14ac:dyDescent="0.3">
      <c r="A52" s="37">
        <v>5511</v>
      </c>
      <c r="B52" s="15" t="s">
        <v>34</v>
      </c>
      <c r="C52" s="16" t="s">
        <v>67</v>
      </c>
      <c r="D52" s="42">
        <v>3217928.9999999991</v>
      </c>
      <c r="E52" s="38">
        <v>350238.14</v>
      </c>
      <c r="F52" s="38">
        <v>301863.67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34">
        <f t="shared" si="4"/>
        <v>652101.81000000006</v>
      </c>
      <c r="R52" s="33">
        <f t="shared" si="5"/>
        <v>0.20264642569801888</v>
      </c>
      <c r="T52" s="7"/>
    </row>
    <row r="53" spans="1:20" x14ac:dyDescent="0.3">
      <c r="A53" s="37">
        <v>5513</v>
      </c>
      <c r="B53" s="15" t="s">
        <v>34</v>
      </c>
      <c r="C53" s="16" t="s">
        <v>91</v>
      </c>
      <c r="D53" s="42">
        <v>3616550</v>
      </c>
      <c r="E53" s="38">
        <v>223313.5499999999</v>
      </c>
      <c r="F53" s="38">
        <v>262425.23999999987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34">
        <f t="shared" si="4"/>
        <v>485738.7899999998</v>
      </c>
      <c r="R53" s="33">
        <f t="shared" si="5"/>
        <v>0.13430998880148201</v>
      </c>
      <c r="T53" s="7"/>
    </row>
    <row r="54" spans="1:20" x14ac:dyDescent="0.3">
      <c r="A54" s="37">
        <v>5514</v>
      </c>
      <c r="B54" s="15" t="s">
        <v>34</v>
      </c>
      <c r="C54" s="16" t="s">
        <v>69</v>
      </c>
      <c r="D54" s="42">
        <v>945000</v>
      </c>
      <c r="E54" s="38">
        <v>19181.23</v>
      </c>
      <c r="F54" s="38">
        <v>40120.5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34">
        <f t="shared" si="4"/>
        <v>59301.729999999996</v>
      </c>
      <c r="R54" s="33">
        <f t="shared" si="5"/>
        <v>6.2753153439153428E-2</v>
      </c>
      <c r="T54" s="7"/>
    </row>
    <row r="55" spans="1:20" ht="27" x14ac:dyDescent="0.3">
      <c r="A55" s="37">
        <v>5515</v>
      </c>
      <c r="B55" s="15" t="s">
        <v>34</v>
      </c>
      <c r="C55" s="16" t="s">
        <v>70</v>
      </c>
      <c r="D55" s="42">
        <v>690536.99999999988</v>
      </c>
      <c r="E55" s="38">
        <v>43603.040000000001</v>
      </c>
      <c r="F55" s="38">
        <v>42763.34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34">
        <f t="shared" si="4"/>
        <v>86366.38</v>
      </c>
      <c r="R55" s="33">
        <f t="shared" si="5"/>
        <v>0.12507132854575501</v>
      </c>
      <c r="T55" s="7"/>
    </row>
    <row r="56" spans="1:20" x14ac:dyDescent="0.3">
      <c r="A56" s="37">
        <v>5521</v>
      </c>
      <c r="B56" s="15" t="s">
        <v>34</v>
      </c>
      <c r="C56" s="16" t="s">
        <v>71</v>
      </c>
      <c r="D56" s="42">
        <v>2685920</v>
      </c>
      <c r="E56" s="38">
        <v>122950.4999999999</v>
      </c>
      <c r="F56" s="38">
        <v>114579.4499999999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34">
        <f t="shared" si="4"/>
        <v>237529.94999999978</v>
      </c>
      <c r="R56" s="33">
        <f t="shared" si="5"/>
        <v>8.8435228897360968E-2</v>
      </c>
      <c r="T56" s="7"/>
    </row>
    <row r="57" spans="1:20" x14ac:dyDescent="0.3">
      <c r="A57" s="37">
        <v>5522</v>
      </c>
      <c r="B57" s="15" t="s">
        <v>34</v>
      </c>
      <c r="C57" s="16" t="s">
        <v>72</v>
      </c>
      <c r="D57" s="42">
        <v>169120</v>
      </c>
      <c r="E57" s="38">
        <v>11378.38</v>
      </c>
      <c r="F57" s="38">
        <v>7500.8200000000006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34">
        <f t="shared" si="4"/>
        <v>18879.2</v>
      </c>
      <c r="R57" s="33">
        <f t="shared" si="5"/>
        <v>0.11163197729422895</v>
      </c>
      <c r="T57" s="7"/>
    </row>
    <row r="58" spans="1:20" x14ac:dyDescent="0.3">
      <c r="A58" s="37">
        <v>5524</v>
      </c>
      <c r="B58" s="15" t="s">
        <v>34</v>
      </c>
      <c r="C58" s="16" t="s">
        <v>73</v>
      </c>
      <c r="D58" s="42">
        <v>2008430</v>
      </c>
      <c r="E58" s="38">
        <v>63596.079999999987</v>
      </c>
      <c r="F58" s="38">
        <v>69038.81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34">
        <f t="shared" si="4"/>
        <v>132634.88999999998</v>
      </c>
      <c r="R58" s="33">
        <f t="shared" si="5"/>
        <v>6.6039090234660897E-2</v>
      </c>
      <c r="T58" s="7"/>
    </row>
    <row r="59" spans="1:20" ht="27" x14ac:dyDescent="0.3">
      <c r="A59" s="37">
        <v>5525</v>
      </c>
      <c r="B59" s="15" t="s">
        <v>34</v>
      </c>
      <c r="C59" s="16" t="s">
        <v>74</v>
      </c>
      <c r="D59" s="42">
        <v>190000</v>
      </c>
      <c r="E59" s="38">
        <v>19769.87</v>
      </c>
      <c r="F59" s="38">
        <v>12381.61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34">
        <f t="shared" si="4"/>
        <v>32151.48</v>
      </c>
      <c r="R59" s="33">
        <f t="shared" si="5"/>
        <v>0.16921831578947369</v>
      </c>
      <c r="T59" s="7"/>
    </row>
    <row r="60" spans="1:20" x14ac:dyDescent="0.3">
      <c r="A60" s="37">
        <v>5531</v>
      </c>
      <c r="B60" s="15" t="s">
        <v>34</v>
      </c>
      <c r="C60" s="16" t="s">
        <v>75</v>
      </c>
      <c r="D60" s="42">
        <v>96000</v>
      </c>
      <c r="E60" s="38">
        <v>434</v>
      </c>
      <c r="F60" s="38">
        <v>13541.31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34">
        <f t="shared" si="4"/>
        <v>13975.31</v>
      </c>
      <c r="R60" s="33">
        <f t="shared" si="5"/>
        <v>0.14557614583333334</v>
      </c>
      <c r="T60" s="7"/>
    </row>
    <row r="61" spans="1:20" x14ac:dyDescent="0.3">
      <c r="A61" s="37">
        <v>5532</v>
      </c>
      <c r="B61" s="15" t="s">
        <v>34</v>
      </c>
      <c r="C61" s="16" t="s">
        <v>92</v>
      </c>
      <c r="D61" s="42">
        <v>454728</v>
      </c>
      <c r="E61" s="38">
        <v>7133.170000000001</v>
      </c>
      <c r="F61" s="38">
        <v>69693.349999999991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34">
        <f t="shared" si="4"/>
        <v>76826.51999999999</v>
      </c>
      <c r="R61" s="33">
        <f t="shared" si="5"/>
        <v>0.16895049348181768</v>
      </c>
      <c r="T61" s="7"/>
    </row>
    <row r="62" spans="1:20" x14ac:dyDescent="0.3">
      <c r="A62" s="37">
        <v>5539</v>
      </c>
      <c r="B62" s="15" t="s">
        <v>34</v>
      </c>
      <c r="C62" s="16" t="s">
        <v>77</v>
      </c>
      <c r="D62" s="42">
        <v>36329.999999999993</v>
      </c>
      <c r="E62" s="38">
        <v>674.71</v>
      </c>
      <c r="F62" s="38">
        <v>1114.1600000000001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34">
        <f t="shared" si="4"/>
        <v>1788.8700000000001</v>
      </c>
      <c r="R62" s="33">
        <f t="shared" si="5"/>
        <v>4.9239471511147825E-2</v>
      </c>
      <c r="T62" s="7"/>
    </row>
    <row r="63" spans="1:20" x14ac:dyDescent="0.3">
      <c r="A63" s="37">
        <v>5540</v>
      </c>
      <c r="B63" s="15" t="s">
        <v>34</v>
      </c>
      <c r="C63" s="16" t="s">
        <v>78</v>
      </c>
      <c r="D63" s="42">
        <v>1005521</v>
      </c>
      <c r="E63" s="38">
        <v>47753.059999999983</v>
      </c>
      <c r="F63" s="38">
        <v>53772.179999999971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34">
        <f t="shared" si="4"/>
        <v>101525.23999999996</v>
      </c>
      <c r="R63" s="33">
        <f t="shared" si="5"/>
        <v>0.10096779679390083</v>
      </c>
      <c r="T63" s="7"/>
    </row>
    <row r="64" spans="1:20" x14ac:dyDescent="0.3">
      <c r="A64" s="37">
        <v>6010</v>
      </c>
      <c r="B64" s="15" t="s">
        <v>34</v>
      </c>
      <c r="C64" s="16" t="s">
        <v>93</v>
      </c>
      <c r="D64" s="42">
        <v>71270</v>
      </c>
      <c r="E64" s="38">
        <v>3052.91</v>
      </c>
      <c r="F64" s="38">
        <v>603.13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34">
        <f t="shared" si="4"/>
        <v>3656.04</v>
      </c>
      <c r="R64" s="33">
        <f t="shared" si="5"/>
        <v>5.1298442542444228E-2</v>
      </c>
      <c r="T64" s="7"/>
    </row>
    <row r="65" spans="1:18" s="21" customFormat="1" ht="9" customHeight="1" x14ac:dyDescent="0.3">
      <c r="A65" s="18"/>
      <c r="B65" s="19"/>
      <c r="C65" s="20"/>
      <c r="D65" s="22"/>
      <c r="E65" s="22"/>
      <c r="F65" s="22"/>
      <c r="G65" s="22"/>
      <c r="H65" s="23"/>
      <c r="I65" s="22"/>
      <c r="J65" s="22"/>
      <c r="K65" s="22"/>
      <c r="L65" s="22"/>
      <c r="M65" s="22"/>
      <c r="N65" s="22"/>
      <c r="O65" s="22"/>
      <c r="P65" s="22"/>
      <c r="Q65" s="35"/>
      <c r="R65" s="36"/>
    </row>
    <row r="66" spans="1:18" s="21" customFormat="1" ht="16.2" customHeight="1" x14ac:dyDescent="0.3">
      <c r="A66" s="18"/>
      <c r="B66" s="19"/>
      <c r="C66" s="20"/>
      <c r="D66" s="22"/>
      <c r="E66" s="22"/>
      <c r="F66" s="22"/>
      <c r="G66" s="22"/>
      <c r="H66" s="23"/>
      <c r="I66" s="22"/>
      <c r="J66" s="22"/>
      <c r="K66" s="22"/>
      <c r="L66" s="22"/>
      <c r="M66" s="22"/>
      <c r="N66" s="22"/>
      <c r="O66" s="22"/>
      <c r="P66" s="22"/>
      <c r="Q66" s="35"/>
      <c r="R66" s="36"/>
    </row>
    <row r="67" spans="1:18" x14ac:dyDescent="0.3">
      <c r="A67" s="9" t="s">
        <v>98</v>
      </c>
      <c r="B67" s="10"/>
      <c r="Q67" s="7"/>
      <c r="R67" s="24"/>
    </row>
    <row r="68" spans="1:18" s="11" customFormat="1" ht="27" x14ac:dyDescent="0.3">
      <c r="A68" s="45" t="s">
        <v>39</v>
      </c>
      <c r="B68" s="45" t="s">
        <v>81</v>
      </c>
      <c r="C68" s="45" t="s">
        <v>53</v>
      </c>
      <c r="D68" s="45" t="s">
        <v>38</v>
      </c>
      <c r="E68" s="45" t="s">
        <v>36</v>
      </c>
      <c r="F68" s="45" t="s">
        <v>37</v>
      </c>
      <c r="G68" s="45" t="s">
        <v>43</v>
      </c>
      <c r="H68" s="45" t="s">
        <v>44</v>
      </c>
      <c r="I68" s="45" t="s">
        <v>45</v>
      </c>
      <c r="J68" s="45" t="s">
        <v>46</v>
      </c>
      <c r="K68" s="45" t="s">
        <v>47</v>
      </c>
      <c r="L68" s="45" t="s">
        <v>48</v>
      </c>
      <c r="M68" s="45" t="s">
        <v>49</v>
      </c>
      <c r="N68" s="45" t="s">
        <v>50</v>
      </c>
      <c r="O68" s="45" t="s">
        <v>51</v>
      </c>
      <c r="P68" s="45" t="s">
        <v>52</v>
      </c>
      <c r="Q68" s="47" t="s">
        <v>82</v>
      </c>
      <c r="R68" s="48" t="s">
        <v>42</v>
      </c>
    </row>
    <row r="69" spans="1:18" x14ac:dyDescent="0.3">
      <c r="A69" s="25"/>
      <c r="B69" s="25"/>
      <c r="C69" s="14" t="s">
        <v>40</v>
      </c>
      <c r="D69" s="43">
        <f t="shared" ref="D69:Q69" si="6">SUM(D70:D72)</f>
        <v>1518344</v>
      </c>
      <c r="E69" s="43">
        <f t="shared" si="6"/>
        <v>232513.03</v>
      </c>
      <c r="F69" s="43">
        <f t="shared" si="6"/>
        <v>554492.43999999994</v>
      </c>
      <c r="G69" s="43">
        <f t="shared" si="6"/>
        <v>0</v>
      </c>
      <c r="H69" s="43">
        <f t="shared" si="6"/>
        <v>0</v>
      </c>
      <c r="I69" s="43">
        <f t="shared" si="6"/>
        <v>0</v>
      </c>
      <c r="J69" s="43">
        <f t="shared" si="6"/>
        <v>0</v>
      </c>
      <c r="K69" s="43">
        <f t="shared" si="6"/>
        <v>0</v>
      </c>
      <c r="L69" s="43">
        <f t="shared" si="6"/>
        <v>0</v>
      </c>
      <c r="M69" s="43">
        <f t="shared" si="6"/>
        <v>0</v>
      </c>
      <c r="N69" s="43">
        <f t="shared" si="6"/>
        <v>0</v>
      </c>
      <c r="O69" s="43">
        <f t="shared" si="6"/>
        <v>0</v>
      </c>
      <c r="P69" s="43">
        <f t="shared" si="6"/>
        <v>0</v>
      </c>
      <c r="Q69" s="43">
        <f t="shared" si="6"/>
        <v>787005.47</v>
      </c>
      <c r="R69" s="26">
        <f>Q69/D69</f>
        <v>0.51833146506983918</v>
      </c>
    </row>
    <row r="70" spans="1:18" x14ac:dyDescent="0.3">
      <c r="A70" s="41">
        <v>1551</v>
      </c>
      <c r="B70" s="15" t="s">
        <v>33</v>
      </c>
      <c r="C70" s="16" t="s">
        <v>83</v>
      </c>
      <c r="D70" s="27">
        <v>1254365</v>
      </c>
      <c r="E70" s="28">
        <v>232513.03</v>
      </c>
      <c r="F70" s="28">
        <v>554492.43999999994</v>
      </c>
      <c r="G70" s="17"/>
      <c r="H70" s="28"/>
      <c r="I70" s="28"/>
      <c r="J70" s="28"/>
      <c r="K70" s="28"/>
      <c r="L70" s="28"/>
      <c r="M70" s="28"/>
      <c r="N70" s="28"/>
      <c r="O70" s="28"/>
      <c r="P70" s="28"/>
      <c r="Q70" s="29">
        <f>E70+F70+G70+H70+I70+J70+K70+L70+M70+N70+O70+P70</f>
        <v>787005.47</v>
      </c>
      <c r="R70" s="26">
        <f>Q70/D70</f>
        <v>0.62741344823875023</v>
      </c>
    </row>
    <row r="71" spans="1:18" x14ac:dyDescent="0.3">
      <c r="A71" s="41">
        <v>5511</v>
      </c>
      <c r="B71" s="15" t="s">
        <v>34</v>
      </c>
      <c r="C71" s="16" t="s">
        <v>67</v>
      </c>
      <c r="D71" s="27">
        <v>113979</v>
      </c>
      <c r="E71" s="30">
        <v>0</v>
      </c>
      <c r="F71" s="28">
        <v>0</v>
      </c>
      <c r="G71" s="17"/>
      <c r="H71" s="28"/>
      <c r="I71" s="28"/>
      <c r="J71" s="28"/>
      <c r="K71" s="28"/>
      <c r="L71" s="28"/>
      <c r="M71" s="28"/>
      <c r="N71" s="28"/>
      <c r="O71" s="28"/>
      <c r="P71" s="28"/>
      <c r="Q71" s="29">
        <f t="shared" ref="Q71:Q72" si="7">E71+F71+G71+H71+I71+J71+K71+L71+M71+N71+O71+P71</f>
        <v>0</v>
      </c>
      <c r="R71" s="26">
        <f t="shared" ref="R71" si="8">Q71/D71</f>
        <v>0</v>
      </c>
    </row>
    <row r="72" spans="1:18" ht="27" x14ac:dyDescent="0.3">
      <c r="A72" s="37">
        <v>5515</v>
      </c>
      <c r="B72" s="15" t="s">
        <v>34</v>
      </c>
      <c r="C72" s="16" t="s">
        <v>70</v>
      </c>
      <c r="D72" s="27">
        <v>150000</v>
      </c>
      <c r="E72" s="30">
        <v>0</v>
      </c>
      <c r="F72" s="28">
        <v>0</v>
      </c>
      <c r="G72" s="17"/>
      <c r="H72" s="28"/>
      <c r="I72" s="28"/>
      <c r="J72" s="28"/>
      <c r="K72" s="28"/>
      <c r="L72" s="28"/>
      <c r="M72" s="28"/>
      <c r="N72" s="28"/>
      <c r="O72" s="28"/>
      <c r="P72" s="28"/>
      <c r="Q72" s="29">
        <f t="shared" si="7"/>
        <v>0</v>
      </c>
      <c r="R72" s="26">
        <f>Q72/D72</f>
        <v>0</v>
      </c>
    </row>
    <row r="74" spans="1:18" x14ac:dyDescent="0.3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x14ac:dyDescent="0.3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3"/>
  <sheetViews>
    <sheetView workbookViewId="0">
      <selection activeCell="B3" sqref="B3"/>
    </sheetView>
  </sheetViews>
  <sheetFormatPr defaultRowHeight="14.4" x14ac:dyDescent="0.3"/>
  <cols>
    <col min="1" max="1" width="46.6640625" customWidth="1"/>
    <col min="2" max="3" width="15.6640625" customWidth="1"/>
    <col min="4" max="4" width="9.88671875" bestFit="1" customWidth="1"/>
    <col min="5" max="5" width="60.44140625" bestFit="1" customWidth="1"/>
    <col min="6" max="6" width="9.88671875" customWidth="1"/>
    <col min="7" max="8" width="9.109375" customWidth="1"/>
    <col min="9" max="18" width="9.109375" hidden="1" customWidth="1"/>
    <col min="19" max="19" width="9.109375" customWidth="1"/>
    <col min="20" max="20" width="9.88671875" customWidth="1"/>
    <col min="21" max="21" width="10.77734375" customWidth="1"/>
    <col min="22" max="22" width="0" hidden="1" customWidth="1"/>
  </cols>
  <sheetData>
    <row r="1" spans="1:22" x14ac:dyDescent="0.3">
      <c r="A1" s="3" t="s">
        <v>99</v>
      </c>
      <c r="U1" s="44" t="s">
        <v>94</v>
      </c>
    </row>
    <row r="2" spans="1:22" x14ac:dyDescent="0.3">
      <c r="A2" s="5" t="s">
        <v>114</v>
      </c>
      <c r="F2" s="82"/>
      <c r="G2" s="82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21"/>
      <c r="V2" s="21"/>
    </row>
    <row r="3" spans="1:22" x14ac:dyDescent="0.3">
      <c r="A3" s="5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21"/>
      <c r="V3" s="21"/>
    </row>
    <row r="4" spans="1:22" x14ac:dyDescent="0.3">
      <c r="A4" s="9" t="s">
        <v>97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21"/>
      <c r="U4" s="21"/>
      <c r="V4" s="21"/>
    </row>
    <row r="5" spans="1:22" ht="6.75" customHeight="1" x14ac:dyDescent="0.3"/>
    <row r="6" spans="1:22" s="85" customFormat="1" ht="31.2" customHeight="1" x14ac:dyDescent="0.3">
      <c r="A6" s="55" t="s">
        <v>35</v>
      </c>
      <c r="B6" s="55" t="s">
        <v>0</v>
      </c>
      <c r="C6" s="55" t="s">
        <v>100</v>
      </c>
      <c r="D6" s="55" t="s">
        <v>39</v>
      </c>
      <c r="E6" s="55" t="s">
        <v>53</v>
      </c>
      <c r="F6" s="50" t="s">
        <v>38</v>
      </c>
      <c r="G6" s="55" t="s">
        <v>36</v>
      </c>
      <c r="H6" s="55" t="s">
        <v>37</v>
      </c>
      <c r="I6" s="55" t="s">
        <v>43</v>
      </c>
      <c r="J6" s="55" t="s">
        <v>44</v>
      </c>
      <c r="K6" s="55" t="s">
        <v>45</v>
      </c>
      <c r="L6" s="55" t="s">
        <v>46</v>
      </c>
      <c r="M6" s="55" t="s">
        <v>47</v>
      </c>
      <c r="N6" s="55" t="s">
        <v>48</v>
      </c>
      <c r="O6" s="55" t="s">
        <v>49</v>
      </c>
      <c r="P6" s="55" t="s">
        <v>50</v>
      </c>
      <c r="Q6" s="55" t="s">
        <v>51</v>
      </c>
      <c r="R6" s="49" t="s">
        <v>52</v>
      </c>
      <c r="S6" s="84" t="s">
        <v>40</v>
      </c>
      <c r="T6" s="84" t="s">
        <v>41</v>
      </c>
      <c r="U6" s="84" t="s">
        <v>42</v>
      </c>
    </row>
    <row r="7" spans="1:22" s="63" customFormat="1" ht="15.45" customHeight="1" x14ac:dyDescent="0.3">
      <c r="A7" s="59" t="s">
        <v>40</v>
      </c>
      <c r="B7" s="60"/>
      <c r="C7" s="60"/>
      <c r="D7" s="59" t="s">
        <v>40</v>
      </c>
      <c r="E7" s="60"/>
      <c r="F7" s="2">
        <f>+F8+F36+F49+F60+F66+F72+F77+F81+F86+F114+F142+F170+F198+F226+F53</f>
        <v>53919885.404000007</v>
      </c>
      <c r="G7" s="2">
        <f>+G8+G36+G49+G60+G66+G72+G77+G81+G86+G114+G142+G170+G198+G226+G53</f>
        <v>3542501.47</v>
      </c>
      <c r="H7" s="2">
        <f t="shared" ref="H7:S7" si="0">+H8+H36+H49+H60+H66+H72+H77+H81+H86+H114+H142+H170+H198+H226+H53</f>
        <v>3645702.75</v>
      </c>
      <c r="I7" s="2">
        <f t="shared" si="0"/>
        <v>77767.5</v>
      </c>
      <c r="J7" s="2">
        <f t="shared" si="0"/>
        <v>0</v>
      </c>
      <c r="K7" s="2">
        <f t="shared" si="0"/>
        <v>0</v>
      </c>
      <c r="L7" s="2">
        <f t="shared" si="0"/>
        <v>0</v>
      </c>
      <c r="M7" s="2">
        <f t="shared" si="0"/>
        <v>0</v>
      </c>
      <c r="N7" s="2">
        <f t="shared" si="0"/>
        <v>0</v>
      </c>
      <c r="O7" s="2">
        <f t="shared" si="0"/>
        <v>0</v>
      </c>
      <c r="P7" s="2">
        <f t="shared" si="0"/>
        <v>0</v>
      </c>
      <c r="Q7" s="2">
        <f t="shared" si="0"/>
        <v>0</v>
      </c>
      <c r="R7" s="2">
        <f t="shared" si="0"/>
        <v>0</v>
      </c>
      <c r="S7" s="2">
        <f t="shared" si="0"/>
        <v>7265971.7200000007</v>
      </c>
      <c r="T7" s="61">
        <f>F7-S7</f>
        <v>46653913.684000008</v>
      </c>
      <c r="U7" s="62">
        <f>S7/F7</f>
        <v>0.13475495479189167</v>
      </c>
    </row>
    <row r="8" spans="1:22" s="69" customFormat="1" ht="15.45" customHeight="1" x14ac:dyDescent="0.3">
      <c r="A8" s="64" t="s">
        <v>1</v>
      </c>
      <c r="B8" s="65" t="s">
        <v>54</v>
      </c>
      <c r="C8" s="65"/>
      <c r="D8" s="87"/>
      <c r="E8" s="88"/>
      <c r="F8" s="58">
        <f>SUM(F9:F35)</f>
        <v>3274629.0582173569</v>
      </c>
      <c r="G8" s="58">
        <f>SUM(G9:G35)</f>
        <v>200714.50813999999</v>
      </c>
      <c r="H8" s="58">
        <f>SUM(H9:H35)</f>
        <v>210128.16790000003</v>
      </c>
      <c r="I8" s="58">
        <f t="shared" ref="I8:R8" si="1">SUM(I9:I35)</f>
        <v>0</v>
      </c>
      <c r="J8" s="58">
        <f t="shared" si="1"/>
        <v>0</v>
      </c>
      <c r="K8" s="58">
        <f t="shared" si="1"/>
        <v>0</v>
      </c>
      <c r="L8" s="58">
        <f t="shared" si="1"/>
        <v>0</v>
      </c>
      <c r="M8" s="58">
        <f t="shared" si="1"/>
        <v>0</v>
      </c>
      <c r="N8" s="58">
        <f t="shared" si="1"/>
        <v>0</v>
      </c>
      <c r="O8" s="58">
        <f t="shared" si="1"/>
        <v>0</v>
      </c>
      <c r="P8" s="58">
        <f t="shared" si="1"/>
        <v>0</v>
      </c>
      <c r="Q8" s="58">
        <f t="shared" si="1"/>
        <v>0</v>
      </c>
      <c r="R8" s="58">
        <f t="shared" si="1"/>
        <v>0</v>
      </c>
      <c r="S8" s="67">
        <f t="shared" ref="S8" si="2">SUM(G8:R8)</f>
        <v>410842.67604000005</v>
      </c>
      <c r="T8" s="67">
        <f>F8-S8</f>
        <v>2863786.3821773566</v>
      </c>
      <c r="U8" s="68">
        <f>S8/F8</f>
        <v>0.12546235580760853</v>
      </c>
    </row>
    <row r="9" spans="1:22" ht="15.45" customHeight="1" x14ac:dyDescent="0.3">
      <c r="A9" s="70" t="s">
        <v>1</v>
      </c>
      <c r="B9" s="71" t="s">
        <v>33</v>
      </c>
      <c r="C9" s="71" t="s">
        <v>101</v>
      </c>
      <c r="D9" s="86" t="s">
        <v>2</v>
      </c>
      <c r="E9" s="89" t="s">
        <v>55</v>
      </c>
      <c r="F9" s="73">
        <v>96751.854999999923</v>
      </c>
      <c r="G9" s="73">
        <v>0</v>
      </c>
      <c r="H9" s="75">
        <v>0</v>
      </c>
      <c r="I9" s="74"/>
      <c r="J9" s="74"/>
      <c r="K9" s="74"/>
      <c r="L9" s="74"/>
      <c r="M9" s="74"/>
      <c r="N9" s="74"/>
      <c r="O9" s="74"/>
      <c r="P9" s="74"/>
      <c r="Q9" s="74"/>
      <c r="R9" s="74"/>
      <c r="S9" s="75">
        <f>SUM(G9:R9)</f>
        <v>0</v>
      </c>
      <c r="T9" s="75">
        <f t="shared" ref="T9:T74" si="3">F9-S9</f>
        <v>96751.854999999923</v>
      </c>
      <c r="U9" s="76">
        <f t="shared" ref="U9:U80" si="4">S9/F9</f>
        <v>0</v>
      </c>
    </row>
    <row r="10" spans="1:22" ht="15.45" customHeight="1" x14ac:dyDescent="0.3">
      <c r="A10" s="70" t="s">
        <v>1</v>
      </c>
      <c r="B10" s="71" t="s">
        <v>33</v>
      </c>
      <c r="C10" s="71" t="s">
        <v>101</v>
      </c>
      <c r="D10" s="86" t="s">
        <v>3</v>
      </c>
      <c r="E10" s="89" t="s">
        <v>56</v>
      </c>
      <c r="F10" s="73">
        <v>8300</v>
      </c>
      <c r="G10" s="73">
        <v>0</v>
      </c>
      <c r="H10" s="75">
        <v>0</v>
      </c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5">
        <f>SUM(G10:R10)</f>
        <v>0</v>
      </c>
      <c r="T10" s="75">
        <f t="shared" si="3"/>
        <v>8300</v>
      </c>
      <c r="U10" s="76">
        <f t="shared" si="4"/>
        <v>0</v>
      </c>
    </row>
    <row r="11" spans="1:22" ht="15.45" customHeight="1" x14ac:dyDescent="0.3">
      <c r="A11" s="70" t="s">
        <v>1</v>
      </c>
      <c r="B11" s="71" t="s">
        <v>33</v>
      </c>
      <c r="C11" s="71" t="s">
        <v>101</v>
      </c>
      <c r="D11" s="86">
        <v>1551</v>
      </c>
      <c r="E11" s="89" t="s">
        <v>57</v>
      </c>
      <c r="F11" s="73">
        <v>176298.0086853519</v>
      </c>
      <c r="G11" s="73">
        <v>0</v>
      </c>
      <c r="H11" s="75">
        <v>0</v>
      </c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5">
        <f>SUM(G11:R11)</f>
        <v>0</v>
      </c>
      <c r="T11" s="75">
        <f t="shared" si="3"/>
        <v>176298.0086853519</v>
      </c>
      <c r="U11" s="76">
        <f t="shared" si="4"/>
        <v>0</v>
      </c>
    </row>
    <row r="12" spans="1:22" ht="15.45" customHeight="1" x14ac:dyDescent="0.3">
      <c r="A12" s="70" t="s">
        <v>1</v>
      </c>
      <c r="B12" s="56" t="s">
        <v>34</v>
      </c>
      <c r="C12" s="71" t="s">
        <v>101</v>
      </c>
      <c r="D12" s="86" t="s">
        <v>96</v>
      </c>
      <c r="E12" s="54" t="s">
        <v>102</v>
      </c>
      <c r="F12" s="73">
        <v>829.99999999999989</v>
      </c>
      <c r="G12" s="73">
        <v>0</v>
      </c>
      <c r="H12" s="75">
        <v>0</v>
      </c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5">
        <f>SUM(G12:R12)</f>
        <v>0</v>
      </c>
      <c r="T12" s="75">
        <f t="shared" si="3"/>
        <v>829.99999999999989</v>
      </c>
      <c r="U12" s="76">
        <f t="shared" si="4"/>
        <v>0</v>
      </c>
    </row>
    <row r="13" spans="1:22" ht="15.45" customHeight="1" x14ac:dyDescent="0.3">
      <c r="A13" s="70" t="s">
        <v>1</v>
      </c>
      <c r="B13" s="71" t="s">
        <v>33</v>
      </c>
      <c r="C13" s="71" t="s">
        <v>101</v>
      </c>
      <c r="D13" s="56">
        <v>1560</v>
      </c>
      <c r="E13" s="86" t="s">
        <v>84</v>
      </c>
      <c r="F13" s="73">
        <v>0</v>
      </c>
      <c r="G13" s="73">
        <v>584.7258700000001</v>
      </c>
      <c r="H13" s="75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5">
        <v>584.7258700000001</v>
      </c>
      <c r="T13" s="75">
        <f t="shared" ref="T13" si="5">F13-S13</f>
        <v>-584.7258700000001</v>
      </c>
      <c r="U13" s="76"/>
    </row>
    <row r="14" spans="1:22" ht="15.45" customHeight="1" x14ac:dyDescent="0.3">
      <c r="A14" s="70" t="s">
        <v>1</v>
      </c>
      <c r="B14" s="56" t="s">
        <v>34</v>
      </c>
      <c r="C14" s="71" t="s">
        <v>101</v>
      </c>
      <c r="D14" s="86" t="s">
        <v>4</v>
      </c>
      <c r="E14" s="89" t="s">
        <v>58</v>
      </c>
      <c r="F14" s="73">
        <v>434954.12400000013</v>
      </c>
      <c r="G14" s="73">
        <v>35820.704210000004</v>
      </c>
      <c r="H14" s="75">
        <v>37825.355320000017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5">
        <f>SUM(G14:R14)</f>
        <v>73646.059530000028</v>
      </c>
      <c r="T14" s="75">
        <f t="shared" si="3"/>
        <v>361308.0644700001</v>
      </c>
      <c r="U14" s="76">
        <f t="shared" si="4"/>
        <v>0.16931914302300075</v>
      </c>
    </row>
    <row r="15" spans="1:22" ht="15.45" customHeight="1" x14ac:dyDescent="0.3">
      <c r="A15" s="70" t="s">
        <v>1</v>
      </c>
      <c r="B15" s="56" t="s">
        <v>34</v>
      </c>
      <c r="C15" s="71" t="s">
        <v>101</v>
      </c>
      <c r="D15" s="86" t="s">
        <v>5</v>
      </c>
      <c r="E15" s="89" t="s">
        <v>59</v>
      </c>
      <c r="F15" s="73">
        <v>554093.973</v>
      </c>
      <c r="G15" s="73">
        <v>39998.518380000009</v>
      </c>
      <c r="H15" s="75">
        <v>41992.681360000002</v>
      </c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5">
        <f>SUM(G15:R15)</f>
        <v>81991.199740000011</v>
      </c>
      <c r="T15" s="75">
        <f t="shared" si="3"/>
        <v>472102.77325999999</v>
      </c>
      <c r="U15" s="76">
        <f t="shared" si="4"/>
        <v>0.14797345528968606</v>
      </c>
    </row>
    <row r="16" spans="1:22" ht="15.45" customHeight="1" x14ac:dyDescent="0.3">
      <c r="A16" s="70" t="s">
        <v>1</v>
      </c>
      <c r="B16" s="56" t="s">
        <v>34</v>
      </c>
      <c r="C16" s="71" t="s">
        <v>101</v>
      </c>
      <c r="D16" s="86" t="s">
        <v>6</v>
      </c>
      <c r="E16" s="89" t="s">
        <v>60</v>
      </c>
      <c r="F16" s="73">
        <v>39978.07600000003</v>
      </c>
      <c r="G16" s="73">
        <v>2004.06</v>
      </c>
      <c r="H16" s="75">
        <v>2449.29</v>
      </c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5">
        <f>SUM(G16:R16)</f>
        <v>4453.3500000000004</v>
      </c>
      <c r="T16" s="75">
        <f t="shared" si="3"/>
        <v>35524.726000000031</v>
      </c>
      <c r="U16" s="76">
        <f t="shared" si="4"/>
        <v>0.11139480549289058</v>
      </c>
    </row>
    <row r="17" spans="1:21" ht="15.45" customHeight="1" x14ac:dyDescent="0.3">
      <c r="A17" s="70" t="s">
        <v>1</v>
      </c>
      <c r="B17" s="56" t="s">
        <v>34</v>
      </c>
      <c r="C17" s="71" t="s">
        <v>101</v>
      </c>
      <c r="D17" s="86" t="s">
        <v>7</v>
      </c>
      <c r="E17" s="89" t="s">
        <v>61</v>
      </c>
      <c r="F17" s="73">
        <v>76172.106000000073</v>
      </c>
      <c r="G17" s="73">
        <v>234.309</v>
      </c>
      <c r="H17" s="75">
        <v>602.80500000000006</v>
      </c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5">
        <f>SUM(G17:R17)</f>
        <v>837.11400000000003</v>
      </c>
      <c r="T17" s="75">
        <f t="shared" si="3"/>
        <v>75334.992000000071</v>
      </c>
      <c r="U17" s="76">
        <f t="shared" si="4"/>
        <v>1.0989770979943751E-2</v>
      </c>
    </row>
    <row r="18" spans="1:21" ht="15.45" customHeight="1" x14ac:dyDescent="0.3">
      <c r="A18" s="70" t="s">
        <v>1</v>
      </c>
      <c r="B18" s="56" t="s">
        <v>34</v>
      </c>
      <c r="C18" s="71" t="s">
        <v>101</v>
      </c>
      <c r="D18" s="86" t="s">
        <v>8</v>
      </c>
      <c r="E18" s="89" t="s">
        <v>62</v>
      </c>
      <c r="F18" s="73">
        <v>4962.0999999999976</v>
      </c>
      <c r="G18" s="73">
        <v>548.3280400000001</v>
      </c>
      <c r="H18" s="75">
        <v>201.55106000000001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5">
        <f>SUM(G18:R18)</f>
        <v>749.87910000000011</v>
      </c>
      <c r="T18" s="75">
        <f t="shared" si="3"/>
        <v>4212.2208999999975</v>
      </c>
      <c r="U18" s="76">
        <f t="shared" si="4"/>
        <v>0.15112131960258771</v>
      </c>
    </row>
    <row r="19" spans="1:21" ht="15.45" customHeight="1" x14ac:dyDescent="0.3">
      <c r="A19" s="70" t="s">
        <v>1</v>
      </c>
      <c r="B19" s="56" t="s">
        <v>34</v>
      </c>
      <c r="C19" s="71" t="s">
        <v>101</v>
      </c>
      <c r="D19" s="86" t="s">
        <v>9</v>
      </c>
      <c r="E19" s="89" t="s">
        <v>63</v>
      </c>
      <c r="F19" s="73">
        <v>332035.94353200262</v>
      </c>
      <c r="G19" s="73">
        <v>26922.00643999999</v>
      </c>
      <c r="H19" s="75">
        <v>28449.17125000001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5">
        <f>SUM(G19:R19)</f>
        <v>55371.177689999997</v>
      </c>
      <c r="T19" s="75">
        <f t="shared" si="3"/>
        <v>276664.76584200264</v>
      </c>
      <c r="U19" s="76">
        <f t="shared" si="4"/>
        <v>0.16676260136476206</v>
      </c>
    </row>
    <row r="20" spans="1:21" ht="15.45" customHeight="1" x14ac:dyDescent="0.3">
      <c r="A20" s="70" t="s">
        <v>1</v>
      </c>
      <c r="B20" s="56" t="s">
        <v>34</v>
      </c>
      <c r="C20" s="71" t="s">
        <v>101</v>
      </c>
      <c r="D20" s="86" t="s">
        <v>10</v>
      </c>
      <c r="E20" s="89" t="s">
        <v>64</v>
      </c>
      <c r="F20" s="73">
        <v>112341.4000000001</v>
      </c>
      <c r="G20" s="73">
        <v>8494.6111599999986</v>
      </c>
      <c r="H20" s="75">
        <v>8318.0511900000001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>
        <f>SUM(G20:R20)</f>
        <v>16812.662349999999</v>
      </c>
      <c r="T20" s="75">
        <f t="shared" si="3"/>
        <v>95528.737650000097</v>
      </c>
      <c r="U20" s="76">
        <f t="shared" si="4"/>
        <v>0.14965687048585816</v>
      </c>
    </row>
    <row r="21" spans="1:21" ht="15.45" customHeight="1" x14ac:dyDescent="0.3">
      <c r="A21" s="70" t="s">
        <v>1</v>
      </c>
      <c r="B21" s="56" t="s">
        <v>34</v>
      </c>
      <c r="C21" s="71" t="s">
        <v>101</v>
      </c>
      <c r="D21" s="86" t="s">
        <v>11</v>
      </c>
      <c r="E21" s="89" t="s">
        <v>65</v>
      </c>
      <c r="F21" s="73">
        <v>11316.22</v>
      </c>
      <c r="G21" s="73">
        <v>882.53568000000018</v>
      </c>
      <c r="H21" s="75">
        <v>422.25835000000001</v>
      </c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5">
        <f>SUM(G21:R21)</f>
        <v>1304.7940300000002</v>
      </c>
      <c r="T21" s="75">
        <f t="shared" si="3"/>
        <v>10011.425969999998</v>
      </c>
      <c r="U21" s="76">
        <f t="shared" si="4"/>
        <v>0.11530299251870327</v>
      </c>
    </row>
    <row r="22" spans="1:21" ht="15.45" customHeight="1" x14ac:dyDescent="0.3">
      <c r="A22" s="70" t="s">
        <v>1</v>
      </c>
      <c r="B22" s="56" t="s">
        <v>34</v>
      </c>
      <c r="C22" s="71" t="s">
        <v>101</v>
      </c>
      <c r="D22" s="86" t="s">
        <v>12</v>
      </c>
      <c r="E22" s="89" t="s">
        <v>66</v>
      </c>
      <c r="F22" s="73">
        <v>6025.7999999999993</v>
      </c>
      <c r="G22" s="73">
        <v>567.02668000000006</v>
      </c>
      <c r="H22" s="75">
        <v>759.72125000000017</v>
      </c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5">
        <f>SUM(G22:R22)</f>
        <v>1326.7479300000002</v>
      </c>
      <c r="T22" s="75">
        <f t="shared" si="3"/>
        <v>4699.0520699999988</v>
      </c>
      <c r="U22" s="76">
        <f t="shared" si="4"/>
        <v>0.22017789007268751</v>
      </c>
    </row>
    <row r="23" spans="1:21" ht="15.45" customHeight="1" x14ac:dyDescent="0.3">
      <c r="A23" s="70" t="s">
        <v>1</v>
      </c>
      <c r="B23" s="56" t="s">
        <v>34</v>
      </c>
      <c r="C23" s="71" t="s">
        <v>101</v>
      </c>
      <c r="D23" s="86" t="s">
        <v>13</v>
      </c>
      <c r="E23" s="89" t="s">
        <v>67</v>
      </c>
      <c r="F23" s="73">
        <v>267088.10700000043</v>
      </c>
      <c r="G23" s="73">
        <v>29069.765620000009</v>
      </c>
      <c r="H23" s="75">
        <v>25054.684609999989</v>
      </c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5">
        <f>SUM(G23:R23)</f>
        <v>54124.450230000002</v>
      </c>
      <c r="T23" s="75">
        <f t="shared" si="3"/>
        <v>212963.65677000041</v>
      </c>
      <c r="U23" s="76">
        <f t="shared" si="4"/>
        <v>0.2026464256980185</v>
      </c>
    </row>
    <row r="24" spans="1:21" ht="15.45" customHeight="1" x14ac:dyDescent="0.3">
      <c r="A24" s="70" t="s">
        <v>1</v>
      </c>
      <c r="B24" s="56" t="s">
        <v>34</v>
      </c>
      <c r="C24" s="71" t="s">
        <v>101</v>
      </c>
      <c r="D24" s="86" t="s">
        <v>14</v>
      </c>
      <c r="E24" s="89" t="s">
        <v>68</v>
      </c>
      <c r="F24" s="73">
        <v>284989.1700000008</v>
      </c>
      <c r="G24" s="73">
        <v>17128.293949999999</v>
      </c>
      <c r="H24" s="75">
        <v>21678.645589999971</v>
      </c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5">
        <f>SUM(G24:R24)</f>
        <v>38806.93953999997</v>
      </c>
      <c r="T24" s="75">
        <f t="shared" si="3"/>
        <v>246182.23046000084</v>
      </c>
      <c r="U24" s="76">
        <f t="shared" si="4"/>
        <v>0.13616987459558502</v>
      </c>
    </row>
    <row r="25" spans="1:21" ht="15.45" customHeight="1" x14ac:dyDescent="0.3">
      <c r="A25" s="70" t="s">
        <v>1</v>
      </c>
      <c r="B25" s="56" t="s">
        <v>34</v>
      </c>
      <c r="C25" s="71" t="s">
        <v>101</v>
      </c>
      <c r="D25" s="86" t="s">
        <v>15</v>
      </c>
      <c r="E25" s="89" t="s">
        <v>69</v>
      </c>
      <c r="F25" s="73">
        <v>76276.999999999985</v>
      </c>
      <c r="G25" s="73">
        <v>1592.0420899999999</v>
      </c>
      <c r="H25" s="75">
        <v>3330.0014999999999</v>
      </c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5">
        <f>SUM(G25:R25)</f>
        <v>4922.0435899999993</v>
      </c>
      <c r="T25" s="75">
        <f t="shared" si="3"/>
        <v>71354.956409999984</v>
      </c>
      <c r="U25" s="76">
        <f t="shared" si="4"/>
        <v>6.4528541893362351E-2</v>
      </c>
    </row>
    <row r="26" spans="1:21" ht="15.45" customHeight="1" x14ac:dyDescent="0.3">
      <c r="A26" s="70" t="s">
        <v>1</v>
      </c>
      <c r="B26" s="56" t="s">
        <v>34</v>
      </c>
      <c r="C26" s="71" t="s">
        <v>101</v>
      </c>
      <c r="D26" s="86" t="s">
        <v>16</v>
      </c>
      <c r="E26" s="89" t="s">
        <v>70</v>
      </c>
      <c r="F26" s="73">
        <v>63193.001000000077</v>
      </c>
      <c r="G26" s="73">
        <v>3653.4300899999998</v>
      </c>
      <c r="H26" s="75">
        <v>4456.2031600000009</v>
      </c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5">
        <f>SUM(G26:R26)</f>
        <v>8109.6332500000008</v>
      </c>
      <c r="T26" s="75">
        <f t="shared" si="3"/>
        <v>55083.367750000078</v>
      </c>
      <c r="U26" s="76">
        <f t="shared" si="4"/>
        <v>0.12833119367127369</v>
      </c>
    </row>
    <row r="27" spans="1:21" ht="15.45" customHeight="1" x14ac:dyDescent="0.3">
      <c r="A27" s="70" t="s">
        <v>1</v>
      </c>
      <c r="B27" s="56" t="s">
        <v>34</v>
      </c>
      <c r="C27" s="71" t="s">
        <v>101</v>
      </c>
      <c r="D27" s="86" t="s">
        <v>17</v>
      </c>
      <c r="E27" s="89" t="s">
        <v>71</v>
      </c>
      <c r="F27" s="73">
        <v>292306.51000000018</v>
      </c>
      <c r="G27" s="73">
        <v>15757.24116</v>
      </c>
      <c r="H27" s="75">
        <v>12195.4023</v>
      </c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5">
        <f>SUM(G27:R27)</f>
        <v>27952.643459999999</v>
      </c>
      <c r="T27" s="75">
        <f t="shared" si="3"/>
        <v>264353.86654000019</v>
      </c>
      <c r="U27" s="76">
        <f t="shared" si="4"/>
        <v>9.5627851257914107E-2</v>
      </c>
    </row>
    <row r="28" spans="1:21" ht="15.45" customHeight="1" x14ac:dyDescent="0.3">
      <c r="A28" s="70" t="s">
        <v>1</v>
      </c>
      <c r="B28" s="56" t="s">
        <v>34</v>
      </c>
      <c r="C28" s="71" t="s">
        <v>101</v>
      </c>
      <c r="D28" s="86" t="s">
        <v>18</v>
      </c>
      <c r="E28" s="89" t="s">
        <v>72</v>
      </c>
      <c r="F28" s="73">
        <v>12939.910000000031</v>
      </c>
      <c r="G28" s="73">
        <v>837.98909999999978</v>
      </c>
      <c r="H28" s="75">
        <v>524.50018000000023</v>
      </c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5">
        <f>SUM(G28:R28)</f>
        <v>1362.48928</v>
      </c>
      <c r="T28" s="75">
        <f t="shared" si="3"/>
        <v>11577.420720000031</v>
      </c>
      <c r="U28" s="76">
        <f t="shared" si="4"/>
        <v>0.10529356695680239</v>
      </c>
    </row>
    <row r="29" spans="1:21" ht="15.45" customHeight="1" x14ac:dyDescent="0.3">
      <c r="A29" s="70" t="s">
        <v>1</v>
      </c>
      <c r="B29" s="56" t="s">
        <v>34</v>
      </c>
      <c r="C29" s="71" t="s">
        <v>101</v>
      </c>
      <c r="D29" s="86" t="s">
        <v>19</v>
      </c>
      <c r="E29" s="89" t="s">
        <v>73</v>
      </c>
      <c r="F29" s="73">
        <v>215657.16999999969</v>
      </c>
      <c r="G29" s="73">
        <v>8147.1754100000026</v>
      </c>
      <c r="H29" s="75">
        <v>7673.125570000002</v>
      </c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5">
        <f>SUM(G29:R29)</f>
        <v>15820.300980000004</v>
      </c>
      <c r="T29" s="75">
        <f t="shared" si="3"/>
        <v>199836.86901999969</v>
      </c>
      <c r="U29" s="76">
        <f t="shared" si="4"/>
        <v>7.3358567118357462E-2</v>
      </c>
    </row>
    <row r="30" spans="1:21" ht="15.45" customHeight="1" x14ac:dyDescent="0.3">
      <c r="A30" s="70" t="s">
        <v>1</v>
      </c>
      <c r="B30" s="56" t="s">
        <v>34</v>
      </c>
      <c r="C30" s="71" t="s">
        <v>101</v>
      </c>
      <c r="D30" s="86" t="s">
        <v>20</v>
      </c>
      <c r="E30" s="89" t="s">
        <v>74</v>
      </c>
      <c r="F30" s="73">
        <v>15769.999999999991</v>
      </c>
      <c r="G30" s="73">
        <v>1640.89921</v>
      </c>
      <c r="H30" s="75">
        <v>1027.67363</v>
      </c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5">
        <f>SUM(G30:R30)</f>
        <v>2668.5728399999998</v>
      </c>
      <c r="T30" s="75">
        <f t="shared" si="3"/>
        <v>13101.427159999992</v>
      </c>
      <c r="U30" s="76">
        <f t="shared" si="4"/>
        <v>0.16921831578947377</v>
      </c>
    </row>
    <row r="31" spans="1:21" ht="15.45" customHeight="1" x14ac:dyDescent="0.3">
      <c r="A31" s="70" t="s">
        <v>1</v>
      </c>
      <c r="B31" s="56" t="s">
        <v>34</v>
      </c>
      <c r="C31" s="71" t="s">
        <v>101</v>
      </c>
      <c r="D31" s="86" t="s">
        <v>21</v>
      </c>
      <c r="E31" s="89" t="s">
        <v>75</v>
      </c>
      <c r="F31" s="73">
        <v>7968</v>
      </c>
      <c r="G31" s="73">
        <v>36.022000000000013</v>
      </c>
      <c r="H31" s="75">
        <v>1123.9287300000001</v>
      </c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5">
        <f>SUM(G31:R31)</f>
        <v>1159.95073</v>
      </c>
      <c r="T31" s="75">
        <f t="shared" si="3"/>
        <v>6808.0492699999995</v>
      </c>
      <c r="U31" s="76">
        <f t="shared" si="4"/>
        <v>0.14557614583333334</v>
      </c>
    </row>
    <row r="32" spans="1:21" ht="15.45" customHeight="1" x14ac:dyDescent="0.3">
      <c r="A32" s="70" t="s">
        <v>1</v>
      </c>
      <c r="B32" s="56" t="s">
        <v>34</v>
      </c>
      <c r="C32" s="71" t="s">
        <v>101</v>
      </c>
      <c r="D32" s="86" t="s">
        <v>22</v>
      </c>
      <c r="E32" s="89" t="s">
        <v>76</v>
      </c>
      <c r="F32" s="73">
        <v>74080.949999999881</v>
      </c>
      <c r="G32" s="73">
        <v>1293.19784</v>
      </c>
      <c r="H32" s="75">
        <v>6338.3593600000013</v>
      </c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5">
        <f>SUM(G32:R32)</f>
        <v>7631.5572000000011</v>
      </c>
      <c r="T32" s="75">
        <f t="shared" si="3"/>
        <v>66449.392799999885</v>
      </c>
      <c r="U32" s="76">
        <f t="shared" si="4"/>
        <v>0.10301645969712879</v>
      </c>
    </row>
    <row r="33" spans="1:21" ht="15.45" customHeight="1" x14ac:dyDescent="0.3">
      <c r="A33" s="70" t="s">
        <v>1</v>
      </c>
      <c r="B33" s="56" t="s">
        <v>34</v>
      </c>
      <c r="C33" s="71" t="s">
        <v>101</v>
      </c>
      <c r="D33" s="86" t="s">
        <v>23</v>
      </c>
      <c r="E33" s="89" t="s">
        <v>77</v>
      </c>
      <c r="F33" s="73">
        <v>3015.389999999994</v>
      </c>
      <c r="G33" s="73">
        <v>64.612130000000008</v>
      </c>
      <c r="H33" s="75">
        <v>156.13498000000001</v>
      </c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5">
        <f>SUM(G33:R33)</f>
        <v>220.74711000000002</v>
      </c>
      <c r="T33" s="75">
        <f t="shared" si="3"/>
        <v>2794.6428899999937</v>
      </c>
      <c r="U33" s="76">
        <f t="shared" si="4"/>
        <v>7.3206819018435579E-2</v>
      </c>
    </row>
    <row r="34" spans="1:21" ht="15.45" customHeight="1" x14ac:dyDescent="0.3">
      <c r="A34" s="70" t="s">
        <v>1</v>
      </c>
      <c r="B34" s="56" t="s">
        <v>34</v>
      </c>
      <c r="C34" s="71" t="s">
        <v>101</v>
      </c>
      <c r="D34" s="86" t="s">
        <v>24</v>
      </c>
      <c r="E34" s="89" t="s">
        <v>78</v>
      </c>
      <c r="F34" s="73">
        <v>101368.8340000005</v>
      </c>
      <c r="G34" s="73">
        <v>5183.6225499999991</v>
      </c>
      <c r="H34" s="75">
        <v>5498.5637199999992</v>
      </c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5">
        <f>SUM(G34:R34)</f>
        <v>10682.186269999998</v>
      </c>
      <c r="T34" s="75">
        <f t="shared" si="3"/>
        <v>90686.647730000492</v>
      </c>
      <c r="U34" s="76">
        <f t="shared" si="4"/>
        <v>0.10537939372963435</v>
      </c>
    </row>
    <row r="35" spans="1:21" ht="15.45" customHeight="1" x14ac:dyDescent="0.3">
      <c r="A35" s="70" t="s">
        <v>1</v>
      </c>
      <c r="B35" s="56" t="s">
        <v>34</v>
      </c>
      <c r="C35" s="71" t="s">
        <v>101</v>
      </c>
      <c r="D35" s="86" t="s">
        <v>25</v>
      </c>
      <c r="E35" s="89" t="s">
        <v>79</v>
      </c>
      <c r="F35" s="73">
        <v>5915.4099999999771</v>
      </c>
      <c r="G35" s="73">
        <v>253.39152999999999</v>
      </c>
      <c r="H35" s="75">
        <v>50.059790000000007</v>
      </c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5">
        <f>SUM(G35:R35)</f>
        <v>303.45132000000001</v>
      </c>
      <c r="T35" s="75">
        <f t="shared" si="3"/>
        <v>5611.958679999977</v>
      </c>
      <c r="U35" s="76">
        <f t="shared" si="4"/>
        <v>5.1298442542444429E-2</v>
      </c>
    </row>
    <row r="36" spans="1:21" s="78" customFormat="1" ht="15.45" customHeight="1" x14ac:dyDescent="0.3">
      <c r="A36" s="66" t="s">
        <v>26</v>
      </c>
      <c r="B36" s="65" t="s">
        <v>54</v>
      </c>
      <c r="C36" s="65"/>
      <c r="D36" s="90"/>
      <c r="E36" s="91"/>
      <c r="F36" s="58">
        <f t="shared" ref="F36:R36" si="6">SUM(F37:F48)</f>
        <v>12320158.999999998</v>
      </c>
      <c r="G36" s="58">
        <f>SUM(G37:G48)</f>
        <v>961311.14000000048</v>
      </c>
      <c r="H36" s="58">
        <f t="shared" si="6"/>
        <v>902619.10000000009</v>
      </c>
      <c r="I36" s="58">
        <f t="shared" si="6"/>
        <v>0</v>
      </c>
      <c r="J36" s="58">
        <f t="shared" si="6"/>
        <v>0</v>
      </c>
      <c r="K36" s="58">
        <f t="shared" si="6"/>
        <v>0</v>
      </c>
      <c r="L36" s="58">
        <f t="shared" si="6"/>
        <v>0</v>
      </c>
      <c r="M36" s="58">
        <f t="shared" si="6"/>
        <v>0</v>
      </c>
      <c r="N36" s="58">
        <f t="shared" si="6"/>
        <v>0</v>
      </c>
      <c r="O36" s="58">
        <f t="shared" si="6"/>
        <v>0</v>
      </c>
      <c r="P36" s="58">
        <f t="shared" si="6"/>
        <v>0</v>
      </c>
      <c r="Q36" s="58">
        <f t="shared" si="6"/>
        <v>0</v>
      </c>
      <c r="R36" s="58">
        <f t="shared" si="6"/>
        <v>0</v>
      </c>
      <c r="S36" s="80">
        <f t="shared" ref="S36:S74" si="7">SUM(G36:R36)</f>
        <v>1863930.2400000007</v>
      </c>
      <c r="T36" s="80">
        <f t="shared" si="3"/>
        <v>10456228.759999998</v>
      </c>
      <c r="U36" s="81">
        <f t="shared" si="4"/>
        <v>0.15129108642185551</v>
      </c>
    </row>
    <row r="37" spans="1:21" ht="15.45" customHeight="1" x14ac:dyDescent="0.3">
      <c r="A37" s="70" t="s">
        <v>26</v>
      </c>
      <c r="B37" s="56" t="s">
        <v>34</v>
      </c>
      <c r="C37" s="56" t="s">
        <v>103</v>
      </c>
      <c r="D37" s="86" t="s">
        <v>4</v>
      </c>
      <c r="E37" s="56" t="s">
        <v>58</v>
      </c>
      <c r="F37" s="73">
        <v>8931615.9999999981</v>
      </c>
      <c r="G37" s="73">
        <v>698978.86000000057</v>
      </c>
      <c r="H37" s="75">
        <v>671019.79000000027</v>
      </c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5">
        <f t="shared" si="7"/>
        <v>1369998.6500000008</v>
      </c>
      <c r="T37" s="75">
        <f t="shared" si="3"/>
        <v>7561617.3499999978</v>
      </c>
      <c r="U37" s="76">
        <f t="shared" si="4"/>
        <v>0.15338754487429834</v>
      </c>
    </row>
    <row r="38" spans="1:21" ht="15.45" customHeight="1" x14ac:dyDescent="0.3">
      <c r="A38" s="70" t="s">
        <v>26</v>
      </c>
      <c r="B38" s="56" t="s">
        <v>34</v>
      </c>
      <c r="C38" s="56" t="s">
        <v>103</v>
      </c>
      <c r="D38" s="86" t="s">
        <v>6</v>
      </c>
      <c r="E38" s="56" t="s">
        <v>59</v>
      </c>
      <c r="F38" s="73">
        <v>6000</v>
      </c>
      <c r="G38" s="73">
        <v>130</v>
      </c>
      <c r="H38" s="75">
        <v>0</v>
      </c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5">
        <f t="shared" si="7"/>
        <v>130</v>
      </c>
      <c r="T38" s="75">
        <f t="shared" si="3"/>
        <v>5870</v>
      </c>
      <c r="U38" s="76">
        <f t="shared" si="4"/>
        <v>2.1666666666666667E-2</v>
      </c>
    </row>
    <row r="39" spans="1:21" ht="15.45" customHeight="1" x14ac:dyDescent="0.3">
      <c r="A39" s="70" t="s">
        <v>26</v>
      </c>
      <c r="B39" s="56" t="s">
        <v>34</v>
      </c>
      <c r="C39" s="56" t="s">
        <v>103</v>
      </c>
      <c r="D39" s="86" t="s">
        <v>7</v>
      </c>
      <c r="E39" s="89" t="s">
        <v>61</v>
      </c>
      <c r="F39" s="73">
        <v>0</v>
      </c>
      <c r="G39" s="73">
        <v>800</v>
      </c>
      <c r="H39" s="75">
        <v>-800</v>
      </c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5">
        <f t="shared" si="7"/>
        <v>0</v>
      </c>
      <c r="T39" s="75">
        <f t="shared" si="3"/>
        <v>0</v>
      </c>
      <c r="U39" s="76"/>
    </row>
    <row r="40" spans="1:21" ht="15.45" customHeight="1" x14ac:dyDescent="0.3">
      <c r="A40" s="70" t="s">
        <v>26</v>
      </c>
      <c r="B40" s="56" t="s">
        <v>34</v>
      </c>
      <c r="C40" s="56" t="s">
        <v>103</v>
      </c>
      <c r="D40" s="86" t="s">
        <v>9</v>
      </c>
      <c r="E40" s="56" t="s">
        <v>60</v>
      </c>
      <c r="F40" s="73">
        <v>3020914</v>
      </c>
      <c r="G40" s="73">
        <v>234898.22</v>
      </c>
      <c r="H40" s="75">
        <v>224570.58999999991</v>
      </c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5">
        <f t="shared" si="7"/>
        <v>459468.80999999994</v>
      </c>
      <c r="T40" s="75">
        <f t="shared" si="3"/>
        <v>2561445.19</v>
      </c>
      <c r="U40" s="76">
        <f t="shared" si="4"/>
        <v>0.15209595837551149</v>
      </c>
    </row>
    <row r="41" spans="1:21" ht="15.45" customHeight="1" x14ac:dyDescent="0.3">
      <c r="A41" s="70" t="s">
        <v>26</v>
      </c>
      <c r="B41" s="56" t="s">
        <v>34</v>
      </c>
      <c r="C41" s="56" t="s">
        <v>103</v>
      </c>
      <c r="D41" s="86" t="s">
        <v>10</v>
      </c>
      <c r="E41" s="56" t="s">
        <v>64</v>
      </c>
      <c r="F41" s="73">
        <v>5800.0000000000045</v>
      </c>
      <c r="G41" s="73">
        <v>312.68999999999988</v>
      </c>
      <c r="H41" s="75">
        <v>272.85000000000002</v>
      </c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5">
        <f t="shared" si="7"/>
        <v>585.54</v>
      </c>
      <c r="T41" s="75">
        <f t="shared" si="3"/>
        <v>5214.4600000000046</v>
      </c>
      <c r="U41" s="76">
        <f t="shared" si="4"/>
        <v>0.10095517241379302</v>
      </c>
    </row>
    <row r="42" spans="1:21" ht="15.45" customHeight="1" x14ac:dyDescent="0.3">
      <c r="A42" s="70" t="s">
        <v>26</v>
      </c>
      <c r="B42" s="56" t="s">
        <v>34</v>
      </c>
      <c r="C42" s="56" t="s">
        <v>103</v>
      </c>
      <c r="D42" s="86" t="s">
        <v>11</v>
      </c>
      <c r="E42" s="56" t="s">
        <v>65</v>
      </c>
      <c r="F42" s="73">
        <v>482</v>
      </c>
      <c r="G42" s="73">
        <v>70.900000000000006</v>
      </c>
      <c r="H42" s="75">
        <v>38.299999999999997</v>
      </c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5">
        <f t="shared" si="7"/>
        <v>109.2</v>
      </c>
      <c r="T42" s="75">
        <f t="shared" si="3"/>
        <v>372.8</v>
      </c>
      <c r="U42" s="76">
        <f t="shared" si="4"/>
        <v>0.22655601659751037</v>
      </c>
    </row>
    <row r="43" spans="1:21" ht="15.45" customHeight="1" x14ac:dyDescent="0.3">
      <c r="A43" s="70" t="s">
        <v>26</v>
      </c>
      <c r="B43" s="56" t="s">
        <v>34</v>
      </c>
      <c r="C43" s="56" t="s">
        <v>103</v>
      </c>
      <c r="D43" s="86" t="s">
        <v>12</v>
      </c>
      <c r="E43" s="56" t="s">
        <v>66</v>
      </c>
      <c r="F43" s="73">
        <v>25086</v>
      </c>
      <c r="G43" s="73">
        <v>2528.42</v>
      </c>
      <c r="H43" s="75">
        <v>0</v>
      </c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5">
        <f t="shared" si="7"/>
        <v>2528.42</v>
      </c>
      <c r="T43" s="75">
        <f t="shared" si="3"/>
        <v>22557.58</v>
      </c>
      <c r="U43" s="76">
        <f t="shared" si="4"/>
        <v>0.10079008211751575</v>
      </c>
    </row>
    <row r="44" spans="1:21" ht="15.45" customHeight="1" x14ac:dyDescent="0.3">
      <c r="A44" s="70" t="s">
        <v>26</v>
      </c>
      <c r="B44" s="56" t="s">
        <v>34</v>
      </c>
      <c r="C44" s="56" t="s">
        <v>103</v>
      </c>
      <c r="D44" s="86" t="s">
        <v>14</v>
      </c>
      <c r="E44" s="56" t="s">
        <v>68</v>
      </c>
      <c r="F44" s="73">
        <v>269300</v>
      </c>
      <c r="G44" s="73">
        <v>20872.939999999999</v>
      </c>
      <c r="H44" s="75">
        <v>5335.6999999999962</v>
      </c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5">
        <f t="shared" si="7"/>
        <v>26208.639999999996</v>
      </c>
      <c r="T44" s="75">
        <f t="shared" si="3"/>
        <v>243091.36000000002</v>
      </c>
      <c r="U44" s="76">
        <f t="shared" si="4"/>
        <v>9.732135165243222E-2</v>
      </c>
    </row>
    <row r="45" spans="1:21" ht="15.45" customHeight="1" x14ac:dyDescent="0.3">
      <c r="A45" s="70" t="s">
        <v>26</v>
      </c>
      <c r="B45" s="56" t="s">
        <v>34</v>
      </c>
      <c r="C45" s="56" t="s">
        <v>103</v>
      </c>
      <c r="D45" s="86" t="s">
        <v>16</v>
      </c>
      <c r="E45" s="56" t="s">
        <v>70</v>
      </c>
      <c r="F45" s="73">
        <v>5000</v>
      </c>
      <c r="G45" s="73">
        <v>348.65</v>
      </c>
      <c r="H45" s="75">
        <v>0</v>
      </c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5">
        <f t="shared" si="7"/>
        <v>348.65</v>
      </c>
      <c r="T45" s="75">
        <f t="shared" si="3"/>
        <v>4651.3500000000004</v>
      </c>
      <c r="U45" s="76">
        <f t="shared" si="4"/>
        <v>6.973E-2</v>
      </c>
    </row>
    <row r="46" spans="1:21" ht="15.45" customHeight="1" x14ac:dyDescent="0.3">
      <c r="A46" s="70" t="s">
        <v>26</v>
      </c>
      <c r="B46" s="56" t="s">
        <v>34</v>
      </c>
      <c r="C46" s="56" t="s">
        <v>103</v>
      </c>
      <c r="D46" s="86" t="s">
        <v>18</v>
      </c>
      <c r="E46" s="56" t="s">
        <v>72</v>
      </c>
      <c r="F46" s="73">
        <v>33770</v>
      </c>
      <c r="G46" s="73">
        <v>1417</v>
      </c>
      <c r="H46" s="75">
        <v>1526</v>
      </c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5">
        <f t="shared" si="7"/>
        <v>2943</v>
      </c>
      <c r="T46" s="75">
        <f t="shared" si="3"/>
        <v>30827</v>
      </c>
      <c r="U46" s="76">
        <f t="shared" si="4"/>
        <v>8.7148356529464024E-2</v>
      </c>
    </row>
    <row r="47" spans="1:21" ht="15.45" customHeight="1" x14ac:dyDescent="0.3">
      <c r="A47" s="70" t="s">
        <v>26</v>
      </c>
      <c r="B47" s="56" t="s">
        <v>34</v>
      </c>
      <c r="C47" s="56" t="s">
        <v>103</v>
      </c>
      <c r="D47" s="86" t="s">
        <v>22</v>
      </c>
      <c r="E47" s="56" t="s">
        <v>76</v>
      </c>
      <c r="F47" s="73">
        <v>9648</v>
      </c>
      <c r="G47" s="73">
        <v>0</v>
      </c>
      <c r="H47" s="75">
        <v>0</v>
      </c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5">
        <f t="shared" si="7"/>
        <v>0</v>
      </c>
      <c r="T47" s="75">
        <f t="shared" si="3"/>
        <v>9648</v>
      </c>
      <c r="U47" s="76">
        <f t="shared" si="4"/>
        <v>0</v>
      </c>
    </row>
    <row r="48" spans="1:21" ht="15.45" customHeight="1" x14ac:dyDescent="0.3">
      <c r="A48" s="70" t="s">
        <v>26</v>
      </c>
      <c r="B48" s="56" t="s">
        <v>34</v>
      </c>
      <c r="C48" s="56" t="s">
        <v>103</v>
      </c>
      <c r="D48" s="86" t="s">
        <v>24</v>
      </c>
      <c r="E48" s="56" t="s">
        <v>78</v>
      </c>
      <c r="F48" s="73">
        <v>12543</v>
      </c>
      <c r="G48" s="73">
        <v>953.46</v>
      </c>
      <c r="H48" s="75">
        <v>655.87000000000012</v>
      </c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5">
        <f t="shared" si="7"/>
        <v>1609.3300000000002</v>
      </c>
      <c r="T48" s="75">
        <f t="shared" si="3"/>
        <v>10933.67</v>
      </c>
      <c r="U48" s="76">
        <f t="shared" si="4"/>
        <v>0.12830503069441124</v>
      </c>
    </row>
    <row r="49" spans="1:21" s="78" customFormat="1" ht="15.45" customHeight="1" x14ac:dyDescent="0.3">
      <c r="A49" s="66" t="s">
        <v>104</v>
      </c>
      <c r="B49" s="65" t="s">
        <v>54</v>
      </c>
      <c r="C49" s="65"/>
      <c r="D49" s="90"/>
      <c r="E49" s="91"/>
      <c r="F49" s="58">
        <f>SUM(F50:F52)</f>
        <v>666239.99999999977</v>
      </c>
      <c r="G49" s="58">
        <f>SUM(G50:G52)</f>
        <v>46519.58</v>
      </c>
      <c r="H49" s="58">
        <f t="shared" ref="G49:S49" si="8">SUM(H50:H52)</f>
        <v>47828.350000000006</v>
      </c>
      <c r="I49" s="58">
        <f t="shared" si="8"/>
        <v>47828.350000000006</v>
      </c>
      <c r="J49" s="58">
        <f t="shared" si="8"/>
        <v>0</v>
      </c>
      <c r="K49" s="58">
        <f t="shared" si="8"/>
        <v>0</v>
      </c>
      <c r="L49" s="58">
        <f t="shared" si="8"/>
        <v>0</v>
      </c>
      <c r="M49" s="58">
        <f t="shared" si="8"/>
        <v>0</v>
      </c>
      <c r="N49" s="58">
        <f t="shared" si="8"/>
        <v>0</v>
      </c>
      <c r="O49" s="58">
        <f t="shared" si="8"/>
        <v>0</v>
      </c>
      <c r="P49" s="58">
        <f t="shared" si="8"/>
        <v>0</v>
      </c>
      <c r="Q49" s="58">
        <f t="shared" si="8"/>
        <v>0</v>
      </c>
      <c r="R49" s="58">
        <f t="shared" si="8"/>
        <v>0</v>
      </c>
      <c r="S49" s="58">
        <f t="shared" si="8"/>
        <v>142176.27999999997</v>
      </c>
      <c r="T49" s="2">
        <f t="shared" si="3"/>
        <v>524063.7199999998</v>
      </c>
      <c r="U49" s="62">
        <f t="shared" si="4"/>
        <v>0.21340099663784826</v>
      </c>
    </row>
    <row r="50" spans="1:21" ht="15.45" customHeight="1" x14ac:dyDescent="0.3">
      <c r="A50" s="70" t="s">
        <v>104</v>
      </c>
      <c r="B50" s="56" t="s">
        <v>34</v>
      </c>
      <c r="C50" s="56" t="s">
        <v>103</v>
      </c>
      <c r="D50" s="86" t="s">
        <v>4</v>
      </c>
      <c r="E50" s="56" t="s">
        <v>58</v>
      </c>
      <c r="F50" s="73">
        <v>494499.99999999983</v>
      </c>
      <c r="G50" s="73">
        <v>34768</v>
      </c>
      <c r="H50" s="75">
        <v>35746.15</v>
      </c>
      <c r="I50" s="75">
        <v>35746.15</v>
      </c>
      <c r="J50" s="74"/>
      <c r="K50" s="74"/>
      <c r="L50" s="74"/>
      <c r="M50" s="74"/>
      <c r="N50" s="74"/>
      <c r="O50" s="74"/>
      <c r="P50" s="74"/>
      <c r="Q50" s="74"/>
      <c r="R50" s="74"/>
      <c r="S50" s="75">
        <f>SUM(G50:R50)</f>
        <v>106260.29999999999</v>
      </c>
      <c r="T50" s="75">
        <f t="shared" si="3"/>
        <v>388239.69999999984</v>
      </c>
      <c r="U50" s="76">
        <f t="shared" si="4"/>
        <v>0.2148843276036401</v>
      </c>
    </row>
    <row r="51" spans="1:21" ht="15.45" customHeight="1" x14ac:dyDescent="0.3">
      <c r="A51" s="70" t="s">
        <v>104</v>
      </c>
      <c r="B51" s="56" t="s">
        <v>34</v>
      </c>
      <c r="C51" s="56" t="s">
        <v>103</v>
      </c>
      <c r="D51" s="86" t="s">
        <v>9</v>
      </c>
      <c r="E51" s="56" t="s">
        <v>63</v>
      </c>
      <c r="F51" s="73">
        <v>167140</v>
      </c>
      <c r="G51" s="73">
        <v>11751.58</v>
      </c>
      <c r="H51" s="75">
        <v>12082.2</v>
      </c>
      <c r="I51" s="75">
        <v>12082.2</v>
      </c>
      <c r="J51" s="74"/>
      <c r="K51" s="74"/>
      <c r="L51" s="74"/>
      <c r="M51" s="74"/>
      <c r="N51" s="74"/>
      <c r="O51" s="74"/>
      <c r="P51" s="74"/>
      <c r="Q51" s="74"/>
      <c r="R51" s="74"/>
      <c r="S51" s="75">
        <f t="shared" si="7"/>
        <v>35915.979999999996</v>
      </c>
      <c r="T51" s="75">
        <f t="shared" si="3"/>
        <v>131224.02000000002</v>
      </c>
      <c r="U51" s="76">
        <f t="shared" si="4"/>
        <v>0.21488560488213471</v>
      </c>
    </row>
    <row r="52" spans="1:21" ht="15.45" customHeight="1" x14ac:dyDescent="0.3">
      <c r="A52" s="70" t="s">
        <v>104</v>
      </c>
      <c r="B52" s="56" t="s">
        <v>34</v>
      </c>
      <c r="C52" s="56" t="s">
        <v>103</v>
      </c>
      <c r="D52" s="86" t="s">
        <v>12</v>
      </c>
      <c r="E52" s="56" t="s">
        <v>66</v>
      </c>
      <c r="F52" s="73">
        <v>4600</v>
      </c>
      <c r="G52" s="73">
        <v>0</v>
      </c>
      <c r="H52" s="75">
        <v>0</v>
      </c>
      <c r="I52" s="75">
        <v>0</v>
      </c>
      <c r="J52" s="74"/>
      <c r="K52" s="74"/>
      <c r="L52" s="74"/>
      <c r="M52" s="74"/>
      <c r="N52" s="74"/>
      <c r="O52" s="74"/>
      <c r="P52" s="74"/>
      <c r="Q52" s="74"/>
      <c r="R52" s="74"/>
      <c r="S52" s="75">
        <f t="shared" si="7"/>
        <v>0</v>
      </c>
      <c r="T52" s="75">
        <f t="shared" si="3"/>
        <v>4600</v>
      </c>
      <c r="U52" s="76">
        <f t="shared" si="4"/>
        <v>0</v>
      </c>
    </row>
    <row r="53" spans="1:21" s="78" customFormat="1" ht="15.45" customHeight="1" x14ac:dyDescent="0.3">
      <c r="A53" s="66" t="s">
        <v>105</v>
      </c>
      <c r="B53" s="65" t="s">
        <v>54</v>
      </c>
      <c r="C53" s="65"/>
      <c r="D53" s="90"/>
      <c r="E53" s="91"/>
      <c r="F53" s="58">
        <f>SUM(F54:F59)</f>
        <v>423819.99999999988</v>
      </c>
      <c r="G53" s="58">
        <f>SUM(G54:G59)</f>
        <v>29037.950000000004</v>
      </c>
      <c r="H53" s="58">
        <f t="shared" ref="H53:R53" si="9">SUM(H54:H59)</f>
        <v>29939.15</v>
      </c>
      <c r="I53" s="58">
        <f t="shared" si="9"/>
        <v>29939.15</v>
      </c>
      <c r="J53" s="58">
        <f t="shared" si="9"/>
        <v>0</v>
      </c>
      <c r="K53" s="58">
        <f t="shared" si="9"/>
        <v>0</v>
      </c>
      <c r="L53" s="58">
        <f t="shared" si="9"/>
        <v>0</v>
      </c>
      <c r="M53" s="58">
        <f t="shared" si="9"/>
        <v>0</v>
      </c>
      <c r="N53" s="58">
        <f t="shared" si="9"/>
        <v>0</v>
      </c>
      <c r="O53" s="58">
        <f t="shared" si="9"/>
        <v>0</v>
      </c>
      <c r="P53" s="58">
        <f t="shared" si="9"/>
        <v>0</v>
      </c>
      <c r="Q53" s="58">
        <f t="shared" si="9"/>
        <v>0</v>
      </c>
      <c r="R53" s="58">
        <f t="shared" si="9"/>
        <v>0</v>
      </c>
      <c r="S53" s="2">
        <f t="shared" si="7"/>
        <v>88916.25</v>
      </c>
      <c r="T53" s="2">
        <f t="shared" si="3"/>
        <v>334903.74999999988</v>
      </c>
      <c r="U53" s="62">
        <f t="shared" si="4"/>
        <v>0.20979720164220667</v>
      </c>
    </row>
    <row r="54" spans="1:21" ht="15.45" customHeight="1" x14ac:dyDescent="0.3">
      <c r="A54" s="70" t="s">
        <v>105</v>
      </c>
      <c r="B54" s="56" t="s">
        <v>34</v>
      </c>
      <c r="C54" s="56" t="s">
        <v>103</v>
      </c>
      <c r="D54" s="86" t="s">
        <v>4</v>
      </c>
      <c r="E54" s="56" t="s">
        <v>58</v>
      </c>
      <c r="F54" s="73">
        <v>228499.99999999991</v>
      </c>
      <c r="G54" s="73">
        <v>17495</v>
      </c>
      <c r="H54" s="75">
        <v>17691.490000000002</v>
      </c>
      <c r="I54" s="75">
        <v>17691.490000000002</v>
      </c>
      <c r="J54" s="74"/>
      <c r="K54" s="74"/>
      <c r="L54" s="74"/>
      <c r="M54" s="74"/>
      <c r="N54" s="74"/>
      <c r="O54" s="74"/>
      <c r="P54" s="74"/>
      <c r="Q54" s="74"/>
      <c r="R54" s="74"/>
      <c r="S54" s="75">
        <f t="shared" si="7"/>
        <v>52877.98000000001</v>
      </c>
      <c r="T54" s="75">
        <f t="shared" si="3"/>
        <v>175622.0199999999</v>
      </c>
      <c r="U54" s="76">
        <f t="shared" si="4"/>
        <v>0.23141347921225397</v>
      </c>
    </row>
    <row r="55" spans="1:21" ht="15.45" customHeight="1" x14ac:dyDescent="0.3">
      <c r="A55" s="70" t="s">
        <v>105</v>
      </c>
      <c r="B55" s="56" t="s">
        <v>34</v>
      </c>
      <c r="C55" s="56" t="s">
        <v>103</v>
      </c>
      <c r="D55" s="86" t="s">
        <v>5</v>
      </c>
      <c r="E55" s="56" t="s">
        <v>59</v>
      </c>
      <c r="F55" s="73">
        <v>33999.999999999993</v>
      </c>
      <c r="G55" s="73">
        <v>2335.56</v>
      </c>
      <c r="H55" s="75">
        <v>2600</v>
      </c>
      <c r="I55" s="75">
        <v>2600</v>
      </c>
      <c r="J55" s="74"/>
      <c r="K55" s="74"/>
      <c r="L55" s="74"/>
      <c r="M55" s="74"/>
      <c r="N55" s="74"/>
      <c r="O55" s="74"/>
      <c r="P55" s="74"/>
      <c r="Q55" s="74"/>
      <c r="R55" s="74"/>
      <c r="S55" s="75">
        <f t="shared" si="7"/>
        <v>7535.5599999999995</v>
      </c>
      <c r="T55" s="75">
        <f t="shared" si="3"/>
        <v>26464.439999999995</v>
      </c>
      <c r="U55" s="76">
        <f t="shared" si="4"/>
        <v>0.22163411764705884</v>
      </c>
    </row>
    <row r="56" spans="1:21" ht="15.45" customHeight="1" x14ac:dyDescent="0.3">
      <c r="A56" s="70" t="s">
        <v>105</v>
      </c>
      <c r="B56" s="56" t="s">
        <v>34</v>
      </c>
      <c r="C56" s="56" t="s">
        <v>103</v>
      </c>
      <c r="D56" s="86" t="s">
        <v>9</v>
      </c>
      <c r="E56" s="56" t="s">
        <v>63</v>
      </c>
      <c r="F56" s="73">
        <v>88720</v>
      </c>
      <c r="G56" s="73">
        <v>6552.4400000000014</v>
      </c>
      <c r="H56" s="75">
        <v>6858.53</v>
      </c>
      <c r="I56" s="75">
        <v>6858.53</v>
      </c>
      <c r="J56" s="74"/>
      <c r="K56" s="74"/>
      <c r="L56" s="74"/>
      <c r="M56" s="74"/>
      <c r="N56" s="74"/>
      <c r="O56" s="74"/>
      <c r="P56" s="74"/>
      <c r="Q56" s="74"/>
      <c r="R56" s="74"/>
      <c r="S56" s="75">
        <f t="shared" si="7"/>
        <v>20269.5</v>
      </c>
      <c r="T56" s="75">
        <f t="shared" si="3"/>
        <v>68450.5</v>
      </c>
      <c r="U56" s="76">
        <f t="shared" si="4"/>
        <v>0.22846596032461677</v>
      </c>
    </row>
    <row r="57" spans="1:21" ht="15.45" customHeight="1" x14ac:dyDescent="0.3">
      <c r="A57" s="70" t="s">
        <v>105</v>
      </c>
      <c r="B57" s="56" t="s">
        <v>34</v>
      </c>
      <c r="C57" s="56" t="s">
        <v>103</v>
      </c>
      <c r="D57" s="86" t="s">
        <v>10</v>
      </c>
      <c r="E57" s="56" t="s">
        <v>64</v>
      </c>
      <c r="F57" s="73">
        <v>44999.999999999993</v>
      </c>
      <c r="G57" s="73">
        <v>2654.95</v>
      </c>
      <c r="H57" s="75">
        <v>2789.13</v>
      </c>
      <c r="I57" s="75">
        <v>2789.13</v>
      </c>
      <c r="J57" s="74"/>
      <c r="K57" s="74"/>
      <c r="L57" s="74"/>
      <c r="M57" s="74"/>
      <c r="N57" s="74"/>
      <c r="O57" s="74"/>
      <c r="P57" s="74"/>
      <c r="Q57" s="74"/>
      <c r="R57" s="74"/>
      <c r="S57" s="75">
        <f t="shared" si="7"/>
        <v>8233.2099999999991</v>
      </c>
      <c r="T57" s="75">
        <f t="shared" si="3"/>
        <v>36766.789999999994</v>
      </c>
      <c r="U57" s="76">
        <f t="shared" si="4"/>
        <v>0.18296022222222222</v>
      </c>
    </row>
    <row r="58" spans="1:21" ht="15.45" customHeight="1" x14ac:dyDescent="0.3">
      <c r="A58" s="70" t="s">
        <v>105</v>
      </c>
      <c r="B58" s="56" t="s">
        <v>34</v>
      </c>
      <c r="C58" s="56" t="s">
        <v>103</v>
      </c>
      <c r="D58" s="86" t="s">
        <v>12</v>
      </c>
      <c r="E58" s="56" t="s">
        <v>66</v>
      </c>
      <c r="F58" s="73">
        <v>1599.9999999999991</v>
      </c>
      <c r="G58" s="73">
        <v>0</v>
      </c>
      <c r="H58" s="75">
        <v>0</v>
      </c>
      <c r="I58" s="75">
        <v>0</v>
      </c>
      <c r="J58" s="74"/>
      <c r="K58" s="74"/>
      <c r="L58" s="74"/>
      <c r="M58" s="74"/>
      <c r="N58" s="74"/>
      <c r="O58" s="74"/>
      <c r="P58" s="74"/>
      <c r="Q58" s="74"/>
      <c r="R58" s="74"/>
      <c r="S58" s="75">
        <f t="shared" si="7"/>
        <v>0</v>
      </c>
      <c r="T58" s="75">
        <f t="shared" si="3"/>
        <v>1599.9999999999991</v>
      </c>
      <c r="U58" s="76">
        <f t="shared" si="4"/>
        <v>0</v>
      </c>
    </row>
    <row r="59" spans="1:21" ht="15.45" customHeight="1" x14ac:dyDescent="0.3">
      <c r="A59" s="70" t="s">
        <v>105</v>
      </c>
      <c r="B59" s="56" t="s">
        <v>34</v>
      </c>
      <c r="C59" s="56" t="s">
        <v>103</v>
      </c>
      <c r="D59" s="86" t="s">
        <v>15</v>
      </c>
      <c r="E59" s="56" t="s">
        <v>69</v>
      </c>
      <c r="F59" s="73">
        <v>26000</v>
      </c>
      <c r="G59" s="73">
        <v>0</v>
      </c>
      <c r="H59" s="75">
        <v>0</v>
      </c>
      <c r="I59" s="75">
        <v>0</v>
      </c>
      <c r="J59" s="74"/>
      <c r="K59" s="74"/>
      <c r="L59" s="74"/>
      <c r="M59" s="74"/>
      <c r="N59" s="74"/>
      <c r="O59" s="74"/>
      <c r="P59" s="74"/>
      <c r="Q59" s="74"/>
      <c r="R59" s="74"/>
      <c r="S59" s="75">
        <f t="shared" si="7"/>
        <v>0</v>
      </c>
      <c r="T59" s="75">
        <f t="shared" si="3"/>
        <v>26000</v>
      </c>
      <c r="U59" s="76">
        <f t="shared" si="4"/>
        <v>0</v>
      </c>
    </row>
    <row r="60" spans="1:21" s="78" customFormat="1" ht="15.45" customHeight="1" x14ac:dyDescent="0.3">
      <c r="A60" s="66" t="s">
        <v>106</v>
      </c>
      <c r="B60" s="65" t="s">
        <v>54</v>
      </c>
      <c r="C60" s="65"/>
      <c r="D60" s="90"/>
      <c r="E60" s="91"/>
      <c r="F60" s="58">
        <f>SUM(F61:F65)</f>
        <v>201960</v>
      </c>
      <c r="G60" s="58">
        <f>SUM(G61:G65)</f>
        <v>15654.6</v>
      </c>
      <c r="H60" s="58">
        <f t="shared" ref="H60:R60" si="10">SUM(H61:H65)</f>
        <v>16299.27</v>
      </c>
      <c r="I60" s="58">
        <f t="shared" si="10"/>
        <v>0</v>
      </c>
      <c r="J60" s="58">
        <f t="shared" si="10"/>
        <v>0</v>
      </c>
      <c r="K60" s="58">
        <f t="shared" si="10"/>
        <v>0</v>
      </c>
      <c r="L60" s="58">
        <f t="shared" si="10"/>
        <v>0</v>
      </c>
      <c r="M60" s="58">
        <f t="shared" si="10"/>
        <v>0</v>
      </c>
      <c r="N60" s="58">
        <f t="shared" si="10"/>
        <v>0</v>
      </c>
      <c r="O60" s="58">
        <f t="shared" si="10"/>
        <v>0</v>
      </c>
      <c r="P60" s="58">
        <f t="shared" si="10"/>
        <v>0</v>
      </c>
      <c r="Q60" s="58">
        <f t="shared" si="10"/>
        <v>0</v>
      </c>
      <c r="R60" s="58">
        <f t="shared" si="10"/>
        <v>0</v>
      </c>
      <c r="S60" s="2">
        <f t="shared" si="7"/>
        <v>31953.870000000003</v>
      </c>
      <c r="T60" s="2">
        <f t="shared" si="3"/>
        <v>170006.13</v>
      </c>
      <c r="U60" s="62">
        <f t="shared" si="4"/>
        <v>0.15821880570409982</v>
      </c>
    </row>
    <row r="61" spans="1:21" ht="15.45" customHeight="1" x14ac:dyDescent="0.3">
      <c r="A61" s="70" t="s">
        <v>112</v>
      </c>
      <c r="B61" s="56" t="s">
        <v>34</v>
      </c>
      <c r="C61" s="56" t="s">
        <v>103</v>
      </c>
      <c r="D61" s="86" t="s">
        <v>4</v>
      </c>
      <c r="E61" s="56" t="s">
        <v>58</v>
      </c>
      <c r="F61" s="73">
        <v>22200</v>
      </c>
      <c r="G61" s="73">
        <v>1700</v>
      </c>
      <c r="H61" s="75">
        <v>1844.24</v>
      </c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5">
        <f t="shared" si="7"/>
        <v>3544.24</v>
      </c>
      <c r="T61" s="75">
        <f t="shared" si="3"/>
        <v>18655.760000000002</v>
      </c>
      <c r="U61" s="76">
        <f t="shared" si="4"/>
        <v>0.15965045045045045</v>
      </c>
    </row>
    <row r="62" spans="1:21" ht="15.45" customHeight="1" x14ac:dyDescent="0.3">
      <c r="A62" s="70" t="s">
        <v>112</v>
      </c>
      <c r="B62" s="56" t="s">
        <v>34</v>
      </c>
      <c r="C62" s="56" t="s">
        <v>103</v>
      </c>
      <c r="D62" s="86" t="s">
        <v>5</v>
      </c>
      <c r="E62" s="56" t="s">
        <v>59</v>
      </c>
      <c r="F62" s="73">
        <v>126700</v>
      </c>
      <c r="G62" s="73">
        <v>10000</v>
      </c>
      <c r="H62" s="75">
        <v>10337.58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5">
        <f t="shared" si="7"/>
        <v>20337.580000000002</v>
      </c>
      <c r="T62" s="75">
        <f t="shared" si="3"/>
        <v>106362.42</v>
      </c>
      <c r="U62" s="76">
        <f t="shared" si="4"/>
        <v>0.16051760063141279</v>
      </c>
    </row>
    <row r="63" spans="1:21" ht="15.45" customHeight="1" x14ac:dyDescent="0.3">
      <c r="A63" s="70" t="s">
        <v>112</v>
      </c>
      <c r="B63" s="56" t="s">
        <v>34</v>
      </c>
      <c r="C63" s="56" t="s">
        <v>103</v>
      </c>
      <c r="D63" s="86" t="s">
        <v>9</v>
      </c>
      <c r="E63" s="56" t="s">
        <v>63</v>
      </c>
      <c r="F63" s="73">
        <v>50320</v>
      </c>
      <c r="G63" s="73">
        <v>3954.6</v>
      </c>
      <c r="H63" s="75">
        <v>4117.45</v>
      </c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5">
        <f t="shared" si="7"/>
        <v>8072.0499999999993</v>
      </c>
      <c r="T63" s="75">
        <f t="shared" si="3"/>
        <v>42247.95</v>
      </c>
      <c r="U63" s="76">
        <f t="shared" si="4"/>
        <v>0.16041434817170111</v>
      </c>
    </row>
    <row r="64" spans="1:21" ht="15.45" customHeight="1" x14ac:dyDescent="0.3">
      <c r="A64" s="70" t="s">
        <v>112</v>
      </c>
      <c r="B64" s="56" t="s">
        <v>34</v>
      </c>
      <c r="C64" s="56" t="s">
        <v>103</v>
      </c>
      <c r="D64" s="86" t="s">
        <v>11</v>
      </c>
      <c r="E64" s="56" t="s">
        <v>59</v>
      </c>
      <c r="F64" s="73">
        <v>1940</v>
      </c>
      <c r="G64" s="73">
        <v>0</v>
      </c>
      <c r="H64" s="75">
        <v>0</v>
      </c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5">
        <f t="shared" si="7"/>
        <v>0</v>
      </c>
      <c r="T64" s="75">
        <f t="shared" si="3"/>
        <v>1940</v>
      </c>
      <c r="U64" s="76">
        <f t="shared" si="4"/>
        <v>0</v>
      </c>
    </row>
    <row r="65" spans="1:21" ht="15.45" customHeight="1" x14ac:dyDescent="0.3">
      <c r="A65" s="70" t="s">
        <v>112</v>
      </c>
      <c r="B65" s="56" t="s">
        <v>34</v>
      </c>
      <c r="C65" s="56" t="s">
        <v>103</v>
      </c>
      <c r="D65" s="86" t="s">
        <v>12</v>
      </c>
      <c r="E65" s="56" t="s">
        <v>66</v>
      </c>
      <c r="F65" s="73">
        <v>799.99999999999966</v>
      </c>
      <c r="G65" s="73">
        <v>0</v>
      </c>
      <c r="H65" s="75">
        <v>0</v>
      </c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5">
        <f t="shared" si="7"/>
        <v>0</v>
      </c>
      <c r="T65" s="75">
        <f t="shared" si="3"/>
        <v>799.99999999999966</v>
      </c>
      <c r="U65" s="76">
        <f t="shared" si="4"/>
        <v>0</v>
      </c>
    </row>
    <row r="66" spans="1:21" s="78" customFormat="1" ht="15.45" customHeight="1" x14ac:dyDescent="0.3">
      <c r="A66" s="66" t="s">
        <v>107</v>
      </c>
      <c r="B66" s="65" t="s">
        <v>54</v>
      </c>
      <c r="C66" s="65"/>
      <c r="D66" s="90"/>
      <c r="E66" s="91"/>
      <c r="F66" s="79">
        <f>SUM(F67:F71)</f>
        <v>3411630</v>
      </c>
      <c r="G66" s="79">
        <f>SUM(G67:G71)</f>
        <v>268414.96999999997</v>
      </c>
      <c r="H66" s="79">
        <f t="shared" ref="H66:R66" si="11">SUM(H67:H71)</f>
        <v>277438.46999999997</v>
      </c>
      <c r="I66" s="79">
        <f t="shared" si="11"/>
        <v>0</v>
      </c>
      <c r="J66" s="79">
        <f t="shared" si="11"/>
        <v>0</v>
      </c>
      <c r="K66" s="79">
        <f t="shared" si="11"/>
        <v>0</v>
      </c>
      <c r="L66" s="79">
        <f t="shared" si="11"/>
        <v>0</v>
      </c>
      <c r="M66" s="79">
        <f t="shared" si="11"/>
        <v>0</v>
      </c>
      <c r="N66" s="79">
        <f t="shared" si="11"/>
        <v>0</v>
      </c>
      <c r="O66" s="79">
        <f t="shared" si="11"/>
        <v>0</v>
      </c>
      <c r="P66" s="79">
        <f t="shared" si="11"/>
        <v>0</v>
      </c>
      <c r="Q66" s="79">
        <f t="shared" si="11"/>
        <v>0</v>
      </c>
      <c r="R66" s="79">
        <f t="shared" si="11"/>
        <v>0</v>
      </c>
      <c r="S66" s="80">
        <f t="shared" si="7"/>
        <v>545853.43999999994</v>
      </c>
      <c r="T66" s="80">
        <f t="shared" si="3"/>
        <v>2865776.56</v>
      </c>
      <c r="U66" s="81">
        <f t="shared" si="4"/>
        <v>0.15999784267344347</v>
      </c>
    </row>
    <row r="67" spans="1:21" ht="15.45" customHeight="1" x14ac:dyDescent="0.3">
      <c r="A67" s="70" t="s">
        <v>107</v>
      </c>
      <c r="B67" s="56" t="s">
        <v>34</v>
      </c>
      <c r="C67" s="56" t="s">
        <v>103</v>
      </c>
      <c r="D67" s="86" t="s">
        <v>4</v>
      </c>
      <c r="E67" s="56" t="s">
        <v>58</v>
      </c>
      <c r="F67" s="73">
        <v>1867200</v>
      </c>
      <c r="G67" s="73">
        <v>152493.62</v>
      </c>
      <c r="H67" s="75">
        <v>157227.67000000001</v>
      </c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5">
        <f t="shared" si="7"/>
        <v>309721.29000000004</v>
      </c>
      <c r="T67" s="75">
        <f t="shared" si="3"/>
        <v>1557478.71</v>
      </c>
      <c r="U67" s="76">
        <f t="shared" si="4"/>
        <v>0.16587472686375324</v>
      </c>
    </row>
    <row r="68" spans="1:21" ht="15.45" customHeight="1" x14ac:dyDescent="0.3">
      <c r="A68" s="70" t="s">
        <v>107</v>
      </c>
      <c r="B68" s="56" t="s">
        <v>34</v>
      </c>
      <c r="C68" s="56" t="s">
        <v>103</v>
      </c>
      <c r="D68" s="86" t="s">
        <v>5</v>
      </c>
      <c r="E68" s="56" t="s">
        <v>59</v>
      </c>
      <c r="F68" s="73">
        <v>635500</v>
      </c>
      <c r="G68" s="73">
        <v>48336.509999999987</v>
      </c>
      <c r="H68" s="75">
        <v>50125.45</v>
      </c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5">
        <f t="shared" si="7"/>
        <v>98461.959999999992</v>
      </c>
      <c r="T68" s="75">
        <f t="shared" si="3"/>
        <v>537038.04</v>
      </c>
      <c r="U68" s="76">
        <f t="shared" si="4"/>
        <v>0.15493620771046418</v>
      </c>
    </row>
    <row r="69" spans="1:21" ht="15.45" customHeight="1" x14ac:dyDescent="0.3">
      <c r="A69" s="70" t="s">
        <v>107</v>
      </c>
      <c r="B69" s="56" t="s">
        <v>34</v>
      </c>
      <c r="C69" s="56" t="s">
        <v>103</v>
      </c>
      <c r="D69" s="86" t="s">
        <v>9</v>
      </c>
      <c r="E69" s="56" t="s">
        <v>63</v>
      </c>
      <c r="F69" s="73">
        <v>845910</v>
      </c>
      <c r="G69" s="73">
        <v>67584.840000000011</v>
      </c>
      <c r="H69" s="75">
        <v>70085.350000000006</v>
      </c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5">
        <f t="shared" si="7"/>
        <v>137670.19</v>
      </c>
      <c r="T69" s="75">
        <f t="shared" si="3"/>
        <v>708239.81</v>
      </c>
      <c r="U69" s="76">
        <f t="shared" si="4"/>
        <v>0.16274803466089774</v>
      </c>
    </row>
    <row r="70" spans="1:21" ht="15.45" customHeight="1" x14ac:dyDescent="0.3">
      <c r="A70" s="70" t="s">
        <v>107</v>
      </c>
      <c r="B70" s="56" t="s">
        <v>34</v>
      </c>
      <c r="C70" s="56" t="s">
        <v>103</v>
      </c>
      <c r="D70" s="86" t="s">
        <v>11</v>
      </c>
      <c r="E70" s="56" t="s">
        <v>65</v>
      </c>
      <c r="F70" s="73">
        <v>44620</v>
      </c>
      <c r="G70" s="73">
        <v>0</v>
      </c>
      <c r="H70" s="75">
        <v>0</v>
      </c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5">
        <f t="shared" si="7"/>
        <v>0</v>
      </c>
      <c r="T70" s="75">
        <f t="shared" si="3"/>
        <v>44620</v>
      </c>
      <c r="U70" s="76">
        <f t="shared" si="4"/>
        <v>0</v>
      </c>
    </row>
    <row r="71" spans="1:21" ht="15.45" customHeight="1" x14ac:dyDescent="0.3">
      <c r="A71" s="70" t="s">
        <v>107</v>
      </c>
      <c r="B71" s="56" t="s">
        <v>34</v>
      </c>
      <c r="C71" s="56" t="s">
        <v>103</v>
      </c>
      <c r="D71" s="86" t="s">
        <v>12</v>
      </c>
      <c r="E71" s="56" t="s">
        <v>66</v>
      </c>
      <c r="F71" s="73">
        <v>18400</v>
      </c>
      <c r="G71" s="73">
        <v>0</v>
      </c>
      <c r="H71" s="75">
        <v>0</v>
      </c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5">
        <f t="shared" si="7"/>
        <v>0</v>
      </c>
      <c r="T71" s="75">
        <f t="shared" si="3"/>
        <v>18400</v>
      </c>
      <c r="U71" s="76">
        <f t="shared" si="4"/>
        <v>0</v>
      </c>
    </row>
    <row r="72" spans="1:21" s="78" customFormat="1" ht="15.45" customHeight="1" x14ac:dyDescent="0.3">
      <c r="A72" s="66" t="s">
        <v>108</v>
      </c>
      <c r="B72" s="65" t="s">
        <v>54</v>
      </c>
      <c r="C72" s="65"/>
      <c r="D72" s="90"/>
      <c r="E72" s="91"/>
      <c r="F72" s="58">
        <f>SUM(F73:F76)</f>
        <v>87900</v>
      </c>
      <c r="G72" s="58">
        <f>SUM(G73:G76)</f>
        <v>6690</v>
      </c>
      <c r="H72" s="58">
        <f t="shared" ref="H72:R72" si="12">SUM(H73:H76)</f>
        <v>6690</v>
      </c>
      <c r="I72" s="58">
        <f t="shared" si="12"/>
        <v>0</v>
      </c>
      <c r="J72" s="58">
        <f t="shared" si="12"/>
        <v>0</v>
      </c>
      <c r="K72" s="58">
        <f t="shared" si="12"/>
        <v>0</v>
      </c>
      <c r="L72" s="58">
        <f t="shared" si="12"/>
        <v>0</v>
      </c>
      <c r="M72" s="58">
        <f t="shared" si="12"/>
        <v>0</v>
      </c>
      <c r="N72" s="58">
        <f t="shared" si="12"/>
        <v>0</v>
      </c>
      <c r="O72" s="58">
        <f t="shared" si="12"/>
        <v>0</v>
      </c>
      <c r="P72" s="58">
        <f t="shared" si="12"/>
        <v>0</v>
      </c>
      <c r="Q72" s="58">
        <f t="shared" si="12"/>
        <v>0</v>
      </c>
      <c r="R72" s="58">
        <f t="shared" si="12"/>
        <v>0</v>
      </c>
      <c r="S72" s="2">
        <f t="shared" si="7"/>
        <v>13380</v>
      </c>
      <c r="T72" s="2">
        <f t="shared" si="3"/>
        <v>74520</v>
      </c>
      <c r="U72" s="62">
        <f t="shared" si="4"/>
        <v>0.15221843003412969</v>
      </c>
    </row>
    <row r="73" spans="1:21" ht="15.45" customHeight="1" x14ac:dyDescent="0.3">
      <c r="A73" s="70" t="s">
        <v>108</v>
      </c>
      <c r="B73" s="56" t="s">
        <v>34</v>
      </c>
      <c r="C73" s="56" t="s">
        <v>103</v>
      </c>
      <c r="D73" s="86" t="s">
        <v>4</v>
      </c>
      <c r="E73" s="56" t="s">
        <v>58</v>
      </c>
      <c r="F73" s="73">
        <v>31400</v>
      </c>
      <c r="G73" s="73">
        <v>2400</v>
      </c>
      <c r="H73" s="75">
        <v>2400</v>
      </c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5">
        <f t="shared" si="7"/>
        <v>4800</v>
      </c>
      <c r="T73" s="75">
        <f t="shared" si="3"/>
        <v>26600</v>
      </c>
      <c r="U73" s="76">
        <f t="shared" si="4"/>
        <v>0.15286624203821655</v>
      </c>
    </row>
    <row r="74" spans="1:21" ht="15.45" customHeight="1" x14ac:dyDescent="0.3">
      <c r="A74" s="70" t="s">
        <v>108</v>
      </c>
      <c r="B74" s="56" t="s">
        <v>34</v>
      </c>
      <c r="C74" s="56" t="s">
        <v>103</v>
      </c>
      <c r="D74" s="86" t="s">
        <v>5</v>
      </c>
      <c r="E74" s="56" t="s">
        <v>59</v>
      </c>
      <c r="F74" s="73">
        <v>33999.999999999993</v>
      </c>
      <c r="G74" s="73">
        <v>2600</v>
      </c>
      <c r="H74" s="75">
        <v>2600</v>
      </c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5">
        <f t="shared" si="7"/>
        <v>5200</v>
      </c>
      <c r="T74" s="75">
        <f t="shared" si="3"/>
        <v>28799.999999999993</v>
      </c>
      <c r="U74" s="76">
        <f t="shared" si="4"/>
        <v>0.15294117647058827</v>
      </c>
    </row>
    <row r="75" spans="1:21" ht="15.45" customHeight="1" x14ac:dyDescent="0.3">
      <c r="A75" s="70" t="s">
        <v>108</v>
      </c>
      <c r="B75" s="56" t="s">
        <v>34</v>
      </c>
      <c r="C75" s="56" t="s">
        <v>103</v>
      </c>
      <c r="D75" s="86" t="s">
        <v>9</v>
      </c>
      <c r="E75" s="56" t="s">
        <v>63</v>
      </c>
      <c r="F75" s="73">
        <v>22100</v>
      </c>
      <c r="G75" s="73">
        <v>1690</v>
      </c>
      <c r="H75" s="75">
        <v>1690</v>
      </c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5">
        <f t="shared" ref="S75:S140" si="13">SUM(G75:R75)</f>
        <v>3380</v>
      </c>
      <c r="T75" s="75">
        <f t="shared" ref="T75:T140" si="14">F75-S75</f>
        <v>18720</v>
      </c>
      <c r="U75" s="76">
        <f t="shared" si="4"/>
        <v>0.15294117647058825</v>
      </c>
    </row>
    <row r="76" spans="1:21" ht="15.45" customHeight="1" x14ac:dyDescent="0.3">
      <c r="A76" s="70" t="s">
        <v>108</v>
      </c>
      <c r="B76" s="56" t="s">
        <v>34</v>
      </c>
      <c r="C76" s="56" t="s">
        <v>103</v>
      </c>
      <c r="D76" s="86" t="s">
        <v>12</v>
      </c>
      <c r="E76" s="56" t="s">
        <v>66</v>
      </c>
      <c r="F76" s="73">
        <v>399.99999999999977</v>
      </c>
      <c r="G76" s="73">
        <v>0</v>
      </c>
      <c r="H76" s="75">
        <v>0</v>
      </c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5">
        <f t="shared" si="13"/>
        <v>0</v>
      </c>
      <c r="T76" s="75">
        <f t="shared" si="14"/>
        <v>399.99999999999977</v>
      </c>
      <c r="U76" s="76">
        <f t="shared" si="4"/>
        <v>0</v>
      </c>
    </row>
    <row r="77" spans="1:21" s="78" customFormat="1" ht="15.45" customHeight="1" x14ac:dyDescent="0.3">
      <c r="A77" s="66" t="s">
        <v>109</v>
      </c>
      <c r="B77" s="65" t="s">
        <v>54</v>
      </c>
      <c r="C77" s="65"/>
      <c r="D77" s="90"/>
      <c r="E77" s="91"/>
      <c r="F77" s="58">
        <f>SUM(F78:F80)</f>
        <v>141560</v>
      </c>
      <c r="G77" s="58">
        <f>SUM(G78:G80)</f>
        <v>10770.9</v>
      </c>
      <c r="H77" s="58">
        <f t="shared" ref="H77:R77" si="15">SUM(H78:H80)</f>
        <v>12024.6</v>
      </c>
      <c r="I77" s="58">
        <f t="shared" si="15"/>
        <v>0</v>
      </c>
      <c r="J77" s="58">
        <f t="shared" si="15"/>
        <v>0</v>
      </c>
      <c r="K77" s="58">
        <f t="shared" si="15"/>
        <v>0</v>
      </c>
      <c r="L77" s="58">
        <f t="shared" si="15"/>
        <v>0</v>
      </c>
      <c r="M77" s="58">
        <f t="shared" si="15"/>
        <v>0</v>
      </c>
      <c r="N77" s="58">
        <f t="shared" si="15"/>
        <v>0</v>
      </c>
      <c r="O77" s="58">
        <f t="shared" si="15"/>
        <v>0</v>
      </c>
      <c r="P77" s="58">
        <f t="shared" si="15"/>
        <v>0</v>
      </c>
      <c r="Q77" s="58">
        <f t="shared" si="15"/>
        <v>0</v>
      </c>
      <c r="R77" s="58">
        <f t="shared" si="15"/>
        <v>0</v>
      </c>
      <c r="S77" s="80">
        <f t="shared" si="13"/>
        <v>22795.5</v>
      </c>
      <c r="T77" s="80">
        <f t="shared" si="14"/>
        <v>118764.5</v>
      </c>
      <c r="U77" s="81">
        <f t="shared" si="4"/>
        <v>0.1610306583780729</v>
      </c>
    </row>
    <row r="78" spans="1:21" ht="15.45" customHeight="1" x14ac:dyDescent="0.3">
      <c r="A78" s="70" t="s">
        <v>111</v>
      </c>
      <c r="B78" s="56" t="s">
        <v>34</v>
      </c>
      <c r="C78" s="56" t="s">
        <v>103</v>
      </c>
      <c r="D78" s="86" t="s">
        <v>4</v>
      </c>
      <c r="E78" s="56" t="s">
        <v>58</v>
      </c>
      <c r="F78" s="73">
        <v>105200</v>
      </c>
      <c r="G78" s="73">
        <v>8050</v>
      </c>
      <c r="H78" s="75">
        <v>8986.99</v>
      </c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5">
        <f t="shared" si="13"/>
        <v>17036.989999999998</v>
      </c>
      <c r="T78" s="75">
        <f t="shared" si="14"/>
        <v>88163.010000000009</v>
      </c>
      <c r="U78" s="76">
        <f t="shared" si="4"/>
        <v>0.16194857414448668</v>
      </c>
    </row>
    <row r="79" spans="1:21" ht="15.45" customHeight="1" x14ac:dyDescent="0.3">
      <c r="A79" s="70" t="s">
        <v>111</v>
      </c>
      <c r="B79" s="56" t="s">
        <v>34</v>
      </c>
      <c r="C79" s="56" t="s">
        <v>103</v>
      </c>
      <c r="D79" s="86" t="s">
        <v>9</v>
      </c>
      <c r="E79" s="56" t="s">
        <v>63</v>
      </c>
      <c r="F79" s="73">
        <v>35559.999999999993</v>
      </c>
      <c r="G79" s="73">
        <v>2720.9</v>
      </c>
      <c r="H79" s="75">
        <v>3037.61</v>
      </c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5">
        <f t="shared" si="13"/>
        <v>5758.51</v>
      </c>
      <c r="T79" s="75">
        <f t="shared" si="14"/>
        <v>29801.489999999991</v>
      </c>
      <c r="U79" s="76">
        <f t="shared" si="4"/>
        <v>0.16193785151856022</v>
      </c>
    </row>
    <row r="80" spans="1:21" ht="15.45" customHeight="1" x14ac:dyDescent="0.3">
      <c r="A80" s="70" t="s">
        <v>111</v>
      </c>
      <c r="B80" s="56" t="s">
        <v>34</v>
      </c>
      <c r="C80" s="56" t="s">
        <v>103</v>
      </c>
      <c r="D80" s="86" t="s">
        <v>12</v>
      </c>
      <c r="E80" s="56" t="s">
        <v>66</v>
      </c>
      <c r="F80" s="73">
        <v>799.99999999999966</v>
      </c>
      <c r="G80" s="73">
        <v>0</v>
      </c>
      <c r="H80" s="75">
        <v>0</v>
      </c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5">
        <f t="shared" si="13"/>
        <v>0</v>
      </c>
      <c r="T80" s="75">
        <f t="shared" si="14"/>
        <v>799.99999999999966</v>
      </c>
      <c r="U80" s="76">
        <f t="shared" si="4"/>
        <v>0</v>
      </c>
    </row>
    <row r="81" spans="1:21" s="78" customFormat="1" ht="15.45" customHeight="1" x14ac:dyDescent="0.3">
      <c r="A81" s="66" t="s">
        <v>110</v>
      </c>
      <c r="B81" s="65" t="s">
        <v>54</v>
      </c>
      <c r="C81" s="65"/>
      <c r="D81" s="90"/>
      <c r="E81" s="91"/>
      <c r="F81" s="79">
        <f>SUM(F82:F85)</f>
        <v>193410</v>
      </c>
      <c r="G81" s="79">
        <f>SUM(G82:G85)</f>
        <v>13215.79</v>
      </c>
      <c r="H81" s="79">
        <f t="shared" ref="H81:R81" si="16">SUM(H82:H85)</f>
        <v>13580.7</v>
      </c>
      <c r="I81" s="79">
        <f t="shared" si="16"/>
        <v>0</v>
      </c>
      <c r="J81" s="79">
        <f t="shared" si="16"/>
        <v>0</v>
      </c>
      <c r="K81" s="79">
        <f t="shared" si="16"/>
        <v>0</v>
      </c>
      <c r="L81" s="79">
        <f t="shared" si="16"/>
        <v>0</v>
      </c>
      <c r="M81" s="79">
        <f t="shared" si="16"/>
        <v>0</v>
      </c>
      <c r="N81" s="79">
        <f t="shared" si="16"/>
        <v>0</v>
      </c>
      <c r="O81" s="79">
        <f t="shared" si="16"/>
        <v>0</v>
      </c>
      <c r="P81" s="79">
        <f t="shared" si="16"/>
        <v>0</v>
      </c>
      <c r="Q81" s="79">
        <f t="shared" si="16"/>
        <v>0</v>
      </c>
      <c r="R81" s="79">
        <f t="shared" si="16"/>
        <v>0</v>
      </c>
      <c r="S81" s="80">
        <f t="shared" si="13"/>
        <v>26796.49</v>
      </c>
      <c r="T81" s="80">
        <f t="shared" si="14"/>
        <v>166613.51</v>
      </c>
      <c r="U81" s="81">
        <f t="shared" ref="U81:U147" si="17">S81/F81</f>
        <v>0.13854759319580168</v>
      </c>
    </row>
    <row r="82" spans="1:21" ht="15.45" customHeight="1" x14ac:dyDescent="0.3">
      <c r="A82" s="70" t="s">
        <v>110</v>
      </c>
      <c r="B82" s="56" t="s">
        <v>34</v>
      </c>
      <c r="C82" s="56" t="s">
        <v>103</v>
      </c>
      <c r="D82" s="86" t="s">
        <v>4</v>
      </c>
      <c r="E82" s="56" t="s">
        <v>58</v>
      </c>
      <c r="F82" s="73">
        <v>132600</v>
      </c>
      <c r="G82" s="73">
        <v>9877.27</v>
      </c>
      <c r="H82" s="75">
        <v>10150</v>
      </c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5">
        <f t="shared" si="13"/>
        <v>20027.27</v>
      </c>
      <c r="T82" s="75">
        <f t="shared" si="14"/>
        <v>112572.73</v>
      </c>
      <c r="U82" s="76">
        <f t="shared" si="17"/>
        <v>0.15103521870286576</v>
      </c>
    </row>
    <row r="83" spans="1:21" ht="15.45" customHeight="1" x14ac:dyDescent="0.3">
      <c r="A83" s="70" t="s">
        <v>110</v>
      </c>
      <c r="B83" s="56" t="s">
        <v>34</v>
      </c>
      <c r="C83" s="56" t="s">
        <v>103</v>
      </c>
      <c r="D83" s="86" t="s">
        <v>9</v>
      </c>
      <c r="E83" s="56" t="s">
        <v>63</v>
      </c>
      <c r="F83" s="73">
        <v>44820</v>
      </c>
      <c r="G83" s="73">
        <v>3338.52</v>
      </c>
      <c r="H83" s="75">
        <v>3430.7</v>
      </c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5">
        <f t="shared" si="13"/>
        <v>6769.2199999999993</v>
      </c>
      <c r="T83" s="75">
        <f t="shared" si="14"/>
        <v>38050.78</v>
      </c>
      <c r="U83" s="76">
        <f t="shared" si="17"/>
        <v>0.15103123605533242</v>
      </c>
    </row>
    <row r="84" spans="1:21" ht="15.45" customHeight="1" x14ac:dyDescent="0.3">
      <c r="A84" s="70" t="s">
        <v>110</v>
      </c>
      <c r="B84" s="56" t="s">
        <v>34</v>
      </c>
      <c r="C84" s="56" t="s">
        <v>103</v>
      </c>
      <c r="D84" s="86" t="s">
        <v>10</v>
      </c>
      <c r="E84" s="56" t="s">
        <v>64</v>
      </c>
      <c r="F84" s="73">
        <v>15190</v>
      </c>
      <c r="G84" s="73">
        <v>0</v>
      </c>
      <c r="H84" s="75">
        <v>0</v>
      </c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5">
        <f t="shared" si="13"/>
        <v>0</v>
      </c>
      <c r="T84" s="75">
        <f t="shared" si="14"/>
        <v>15190</v>
      </c>
      <c r="U84" s="76">
        <f t="shared" si="17"/>
        <v>0</v>
      </c>
    </row>
    <row r="85" spans="1:21" ht="15.45" customHeight="1" x14ac:dyDescent="0.3">
      <c r="A85" s="70" t="s">
        <v>110</v>
      </c>
      <c r="B85" s="56" t="s">
        <v>34</v>
      </c>
      <c r="C85" s="56" t="s">
        <v>103</v>
      </c>
      <c r="D85" s="86" t="s">
        <v>12</v>
      </c>
      <c r="E85" s="56" t="s">
        <v>66</v>
      </c>
      <c r="F85" s="73">
        <v>799.99999999999966</v>
      </c>
      <c r="G85" s="73">
        <v>0</v>
      </c>
      <c r="H85" s="75">
        <v>0</v>
      </c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5">
        <f t="shared" si="13"/>
        <v>0</v>
      </c>
      <c r="T85" s="75">
        <f t="shared" si="14"/>
        <v>799.99999999999966</v>
      </c>
      <c r="U85" s="76">
        <f t="shared" si="17"/>
        <v>0</v>
      </c>
    </row>
    <row r="86" spans="1:21" s="78" customFormat="1" ht="15.45" customHeight="1" x14ac:dyDescent="0.3">
      <c r="A86" s="66" t="s">
        <v>27</v>
      </c>
      <c r="B86" s="65" t="s">
        <v>54</v>
      </c>
      <c r="C86" s="65"/>
      <c r="D86" s="90"/>
      <c r="E86" s="91"/>
      <c r="F86" s="79">
        <f>SUM(F87:F113)</f>
        <v>3506760.7374646296</v>
      </c>
      <c r="G86" s="79">
        <f>SUM(G87:G113)</f>
        <v>222608.96395999994</v>
      </c>
      <c r="H86" s="79">
        <f t="shared" ref="H86:R86" si="18">SUM(H87:H113)</f>
        <v>218459.53859999997</v>
      </c>
      <c r="I86" s="79">
        <f t="shared" si="18"/>
        <v>0</v>
      </c>
      <c r="J86" s="79">
        <f t="shared" si="18"/>
        <v>0</v>
      </c>
      <c r="K86" s="79">
        <f t="shared" si="18"/>
        <v>0</v>
      </c>
      <c r="L86" s="79">
        <f t="shared" si="18"/>
        <v>0</v>
      </c>
      <c r="M86" s="79">
        <f t="shared" si="18"/>
        <v>0</v>
      </c>
      <c r="N86" s="79">
        <f t="shared" si="18"/>
        <v>0</v>
      </c>
      <c r="O86" s="79">
        <f t="shared" si="18"/>
        <v>0</v>
      </c>
      <c r="P86" s="79">
        <f t="shared" si="18"/>
        <v>0</v>
      </c>
      <c r="Q86" s="79">
        <f t="shared" si="18"/>
        <v>0</v>
      </c>
      <c r="R86" s="79">
        <f t="shared" si="18"/>
        <v>0</v>
      </c>
      <c r="S86" s="80">
        <f t="shared" si="13"/>
        <v>441068.50255999994</v>
      </c>
      <c r="T86" s="80">
        <f t="shared" si="14"/>
        <v>3065692.2349046296</v>
      </c>
      <c r="U86" s="81">
        <f t="shared" si="17"/>
        <v>0.125776617106444</v>
      </c>
    </row>
    <row r="87" spans="1:21" ht="15.45" customHeight="1" x14ac:dyDescent="0.3">
      <c r="A87" s="70" t="s">
        <v>27</v>
      </c>
      <c r="B87" s="71" t="s">
        <v>33</v>
      </c>
      <c r="C87" s="72" t="s">
        <v>101</v>
      </c>
      <c r="D87" s="86" t="s">
        <v>2</v>
      </c>
      <c r="E87" s="71" t="s">
        <v>55</v>
      </c>
      <c r="F87" s="73">
        <v>72272.469999999987</v>
      </c>
      <c r="G87" s="73">
        <v>0</v>
      </c>
      <c r="H87" s="75">
        <v>0</v>
      </c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5">
        <f t="shared" si="13"/>
        <v>0</v>
      </c>
      <c r="T87" s="75">
        <f t="shared" si="14"/>
        <v>72272.469999999987</v>
      </c>
      <c r="U87" s="76">
        <f t="shared" si="17"/>
        <v>0</v>
      </c>
    </row>
    <row r="88" spans="1:21" ht="15.45" customHeight="1" x14ac:dyDescent="0.3">
      <c r="A88" s="70" t="s">
        <v>27</v>
      </c>
      <c r="B88" s="71" t="s">
        <v>33</v>
      </c>
      <c r="C88" s="72" t="s">
        <v>101</v>
      </c>
      <c r="D88" s="86" t="s">
        <v>3</v>
      </c>
      <c r="E88" s="56" t="s">
        <v>56</v>
      </c>
      <c r="F88" s="73">
        <v>6200</v>
      </c>
      <c r="G88" s="73">
        <v>0</v>
      </c>
      <c r="H88" s="75">
        <v>0</v>
      </c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5">
        <f t="shared" si="13"/>
        <v>0</v>
      </c>
      <c r="T88" s="75">
        <f t="shared" si="14"/>
        <v>6200</v>
      </c>
      <c r="U88" s="76">
        <f t="shared" si="17"/>
        <v>0</v>
      </c>
    </row>
    <row r="89" spans="1:21" ht="15.45" customHeight="1" x14ac:dyDescent="0.3">
      <c r="A89" s="70" t="s">
        <v>27</v>
      </c>
      <c r="B89" s="71" t="s">
        <v>33</v>
      </c>
      <c r="C89" s="72" t="s">
        <v>101</v>
      </c>
      <c r="D89" s="86">
        <v>1551</v>
      </c>
      <c r="E89" s="56" t="s">
        <v>57</v>
      </c>
      <c r="F89" s="73">
        <v>131692.488416632</v>
      </c>
      <c r="G89" s="73">
        <v>0</v>
      </c>
      <c r="H89" s="75">
        <v>0</v>
      </c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5">
        <f t="shared" si="13"/>
        <v>0</v>
      </c>
      <c r="T89" s="75">
        <f t="shared" si="14"/>
        <v>131692.488416632</v>
      </c>
      <c r="U89" s="76">
        <f t="shared" si="17"/>
        <v>0</v>
      </c>
    </row>
    <row r="90" spans="1:21" ht="15.45" customHeight="1" x14ac:dyDescent="0.3">
      <c r="A90" s="70" t="s">
        <v>27</v>
      </c>
      <c r="B90" s="71" t="s">
        <v>33</v>
      </c>
      <c r="C90" s="72" t="s">
        <v>101</v>
      </c>
      <c r="D90" s="86">
        <v>1560</v>
      </c>
      <c r="E90" s="56" t="s">
        <v>84</v>
      </c>
      <c r="F90" s="73">
        <v>0</v>
      </c>
      <c r="G90" s="73">
        <v>436.78318000000002</v>
      </c>
      <c r="H90" s="75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5">
        <f t="shared" si="13"/>
        <v>436.78318000000002</v>
      </c>
      <c r="T90" s="75">
        <f t="shared" ref="T90" si="19">F90-S90</f>
        <v>-436.78318000000002</v>
      </c>
      <c r="U90" s="76"/>
    </row>
    <row r="91" spans="1:21" ht="15.45" customHeight="1" x14ac:dyDescent="0.3">
      <c r="A91" s="70" t="s">
        <v>27</v>
      </c>
      <c r="B91" s="72" t="s">
        <v>34</v>
      </c>
      <c r="C91" s="72" t="s">
        <v>101</v>
      </c>
      <c r="D91" s="86" t="s">
        <v>96</v>
      </c>
      <c r="E91" s="54" t="s">
        <v>102</v>
      </c>
      <c r="F91" s="73">
        <v>620</v>
      </c>
      <c r="G91" s="73">
        <v>0</v>
      </c>
      <c r="H91" s="75">
        <v>0</v>
      </c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5">
        <f t="shared" si="13"/>
        <v>0</v>
      </c>
      <c r="T91" s="75">
        <f t="shared" si="14"/>
        <v>620</v>
      </c>
      <c r="U91" s="76">
        <f t="shared" si="17"/>
        <v>0</v>
      </c>
    </row>
    <row r="92" spans="1:21" ht="15.45" customHeight="1" x14ac:dyDescent="0.3">
      <c r="A92" s="70" t="s">
        <v>27</v>
      </c>
      <c r="B92" s="72" t="s">
        <v>34</v>
      </c>
      <c r="C92" s="72" t="s">
        <v>101</v>
      </c>
      <c r="D92" s="86" t="s">
        <v>4</v>
      </c>
      <c r="E92" s="56" t="s">
        <v>58</v>
      </c>
      <c r="F92" s="73">
        <v>560110.93599999952</v>
      </c>
      <c r="G92" s="73">
        <v>46225.807940000013</v>
      </c>
      <c r="H92" s="75">
        <v>49133.846480000007</v>
      </c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5">
        <f t="shared" si="13"/>
        <v>95359.654420000021</v>
      </c>
      <c r="T92" s="75">
        <f t="shared" si="14"/>
        <v>464751.28157999949</v>
      </c>
      <c r="U92" s="76">
        <f t="shared" si="17"/>
        <v>0.17025137038209892</v>
      </c>
    </row>
    <row r="93" spans="1:21" ht="15.45" customHeight="1" x14ac:dyDescent="0.3">
      <c r="A93" s="70" t="s">
        <v>27</v>
      </c>
      <c r="B93" s="72" t="s">
        <v>34</v>
      </c>
      <c r="C93" s="72" t="s">
        <v>101</v>
      </c>
      <c r="D93" s="86" t="s">
        <v>5</v>
      </c>
      <c r="E93" s="56" t="s">
        <v>59</v>
      </c>
      <c r="F93" s="73">
        <v>413901.52199999959</v>
      </c>
      <c r="G93" s="73">
        <v>29878.411319999999</v>
      </c>
      <c r="H93" s="75">
        <v>31368.027040000001</v>
      </c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5">
        <f t="shared" si="13"/>
        <v>61246.43836</v>
      </c>
      <c r="T93" s="75">
        <f t="shared" si="14"/>
        <v>352655.08363999962</v>
      </c>
      <c r="U93" s="76">
        <f t="shared" si="17"/>
        <v>0.14797345528968617</v>
      </c>
    </row>
    <row r="94" spans="1:21" ht="15.45" customHeight="1" x14ac:dyDescent="0.3">
      <c r="A94" s="70" t="s">
        <v>27</v>
      </c>
      <c r="B94" s="72" t="s">
        <v>34</v>
      </c>
      <c r="C94" s="72" t="s">
        <v>101</v>
      </c>
      <c r="D94" s="86" t="s">
        <v>6</v>
      </c>
      <c r="E94" s="56" t="s">
        <v>60</v>
      </c>
      <c r="F94" s="73">
        <v>57631.063999999977</v>
      </c>
      <c r="G94" s="73">
        <v>1707.44</v>
      </c>
      <c r="H94" s="75">
        <v>2181.06</v>
      </c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5">
        <f t="shared" si="13"/>
        <v>3888.5</v>
      </c>
      <c r="T94" s="75">
        <f t="shared" si="14"/>
        <v>53742.563999999977</v>
      </c>
      <c r="U94" s="76">
        <f t="shared" si="17"/>
        <v>6.7472292373432524E-2</v>
      </c>
    </row>
    <row r="95" spans="1:21" ht="15.45" customHeight="1" x14ac:dyDescent="0.3">
      <c r="A95" s="70" t="s">
        <v>27</v>
      </c>
      <c r="B95" s="72" t="s">
        <v>34</v>
      </c>
      <c r="C95" s="72" t="s">
        <v>101</v>
      </c>
      <c r="D95" s="86" t="s">
        <v>7</v>
      </c>
      <c r="E95" s="56" t="s">
        <v>61</v>
      </c>
      <c r="F95" s="73">
        <v>64109.283999999992</v>
      </c>
      <c r="G95" s="73">
        <v>175.02600000000001</v>
      </c>
      <c r="H95" s="75">
        <v>810.77</v>
      </c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5">
        <f t="shared" si="13"/>
        <v>985.79600000000005</v>
      </c>
      <c r="T95" s="75">
        <f t="shared" si="14"/>
        <v>63123.48799999999</v>
      </c>
      <c r="U95" s="76">
        <f t="shared" si="17"/>
        <v>1.5376805643313693E-2</v>
      </c>
    </row>
    <row r="96" spans="1:21" ht="15.45" customHeight="1" x14ac:dyDescent="0.3">
      <c r="A96" s="70" t="s">
        <v>27</v>
      </c>
      <c r="B96" s="72" t="s">
        <v>34</v>
      </c>
      <c r="C96" s="72" t="s">
        <v>101</v>
      </c>
      <c r="D96" s="86" t="s">
        <v>8</v>
      </c>
      <c r="E96" s="56" t="s">
        <v>62</v>
      </c>
      <c r="F96" s="73">
        <v>5779.4000000000333</v>
      </c>
      <c r="G96" s="73">
        <v>806.12456000000009</v>
      </c>
      <c r="H96" s="75">
        <v>181.69283999999999</v>
      </c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5">
        <f t="shared" si="13"/>
        <v>987.81740000000013</v>
      </c>
      <c r="T96" s="75">
        <f t="shared" si="14"/>
        <v>4791.5826000000334</v>
      </c>
      <c r="U96" s="76">
        <f t="shared" si="17"/>
        <v>0.17092040696265953</v>
      </c>
    </row>
    <row r="97" spans="1:21" ht="15.45" customHeight="1" x14ac:dyDescent="0.3">
      <c r="A97" s="70" t="s">
        <v>27</v>
      </c>
      <c r="B97" s="72" t="s">
        <v>34</v>
      </c>
      <c r="C97" s="72" t="s">
        <v>101</v>
      </c>
      <c r="D97" s="86" t="s">
        <v>9</v>
      </c>
      <c r="E97" s="56" t="s">
        <v>64</v>
      </c>
      <c r="F97" s="73">
        <v>250581.76504799831</v>
      </c>
      <c r="G97" s="73">
        <v>26761.78816</v>
      </c>
      <c r="H97" s="75">
        <v>28427.004499999999</v>
      </c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5">
        <f t="shared" si="13"/>
        <v>55188.792659999999</v>
      </c>
      <c r="T97" s="75">
        <f t="shared" si="14"/>
        <v>195392.97238799831</v>
      </c>
      <c r="U97" s="76">
        <f t="shared" si="17"/>
        <v>0.22024265273025243</v>
      </c>
    </row>
    <row r="98" spans="1:21" ht="15.45" customHeight="1" x14ac:dyDescent="0.3">
      <c r="A98" s="70" t="s">
        <v>27</v>
      </c>
      <c r="B98" s="72" t="s">
        <v>34</v>
      </c>
      <c r="C98" s="72" t="s">
        <v>101</v>
      </c>
      <c r="D98" s="86" t="s">
        <v>10</v>
      </c>
      <c r="E98" s="56" t="s">
        <v>64</v>
      </c>
      <c r="F98" s="73">
        <v>139589.59999999969</v>
      </c>
      <c r="G98" s="73">
        <v>10506.90624</v>
      </c>
      <c r="H98" s="75">
        <v>9597.5396600000004</v>
      </c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5">
        <f t="shared" si="13"/>
        <v>20104.445899999999</v>
      </c>
      <c r="T98" s="75">
        <f t="shared" si="14"/>
        <v>119485.15409999969</v>
      </c>
      <c r="U98" s="76">
        <f t="shared" si="17"/>
        <v>0.14402538512897842</v>
      </c>
    </row>
    <row r="99" spans="1:21" ht="15.45" customHeight="1" x14ac:dyDescent="0.3">
      <c r="A99" s="70" t="s">
        <v>27</v>
      </c>
      <c r="B99" s="72" t="s">
        <v>34</v>
      </c>
      <c r="C99" s="72" t="s">
        <v>101</v>
      </c>
      <c r="D99" s="86" t="s">
        <v>11</v>
      </c>
      <c r="E99" s="56" t="s">
        <v>65</v>
      </c>
      <c r="F99" s="73">
        <v>8453.0800000000127</v>
      </c>
      <c r="G99" s="73">
        <v>659.24351999999988</v>
      </c>
      <c r="H99" s="75">
        <v>315.42189999999999</v>
      </c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5">
        <f t="shared" si="13"/>
        <v>974.66541999999981</v>
      </c>
      <c r="T99" s="75">
        <f t="shared" si="14"/>
        <v>7478.4145800000133</v>
      </c>
      <c r="U99" s="76">
        <f t="shared" si="17"/>
        <v>0.11530299251870305</v>
      </c>
    </row>
    <row r="100" spans="1:21" ht="15.45" customHeight="1" x14ac:dyDescent="0.3">
      <c r="A100" s="70" t="s">
        <v>27</v>
      </c>
      <c r="B100" s="72" t="s">
        <v>34</v>
      </c>
      <c r="C100" s="72" t="s">
        <v>101</v>
      </c>
      <c r="D100" s="86" t="s">
        <v>12</v>
      </c>
      <c r="E100" s="56" t="s">
        <v>66</v>
      </c>
      <c r="F100" s="73">
        <v>4501.2</v>
      </c>
      <c r="G100" s="73">
        <v>502.41752000000002</v>
      </c>
      <c r="H100" s="75">
        <v>568.90849999999989</v>
      </c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5">
        <f t="shared" si="13"/>
        <v>1071.32602</v>
      </c>
      <c r="T100" s="75">
        <f t="shared" si="14"/>
        <v>3429.8739799999998</v>
      </c>
      <c r="U100" s="76">
        <f t="shared" si="17"/>
        <v>0.23800897982760152</v>
      </c>
    </row>
    <row r="101" spans="1:21" ht="15.45" customHeight="1" x14ac:dyDescent="0.3">
      <c r="A101" s="70" t="s">
        <v>27</v>
      </c>
      <c r="B101" s="72" t="s">
        <v>34</v>
      </c>
      <c r="C101" s="72" t="s">
        <v>101</v>
      </c>
      <c r="D101" s="86" t="s">
        <v>13</v>
      </c>
      <c r="E101" s="56" t="s">
        <v>67</v>
      </c>
      <c r="F101" s="73">
        <v>199511.59799999979</v>
      </c>
      <c r="G101" s="73">
        <v>21714.764679999949</v>
      </c>
      <c r="H101" s="75">
        <v>18715.54753999996</v>
      </c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5">
        <f t="shared" si="13"/>
        <v>40430.312219999905</v>
      </c>
      <c r="T101" s="75">
        <f t="shared" si="14"/>
        <v>159081.28577999989</v>
      </c>
      <c r="U101" s="76">
        <f t="shared" si="17"/>
        <v>0.20264642569801855</v>
      </c>
    </row>
    <row r="102" spans="1:21" ht="15.45" customHeight="1" x14ac:dyDescent="0.3">
      <c r="A102" s="70" t="s">
        <v>27</v>
      </c>
      <c r="B102" s="72" t="s">
        <v>34</v>
      </c>
      <c r="C102" s="72" t="s">
        <v>101</v>
      </c>
      <c r="D102" s="86" t="s">
        <v>14</v>
      </c>
      <c r="E102" s="56" t="s">
        <v>68</v>
      </c>
      <c r="F102" s="73">
        <v>240487.37999999971</v>
      </c>
      <c r="G102" s="73">
        <v>14049.08830000001</v>
      </c>
      <c r="H102" s="75">
        <v>17503.95326000002</v>
      </c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5">
        <f t="shared" si="13"/>
        <v>31553.041560000031</v>
      </c>
      <c r="T102" s="75">
        <f t="shared" si="14"/>
        <v>208934.33843999967</v>
      </c>
      <c r="U102" s="76">
        <f t="shared" si="17"/>
        <v>0.1312045628340251</v>
      </c>
    </row>
    <row r="103" spans="1:21" ht="15.45" customHeight="1" x14ac:dyDescent="0.3">
      <c r="A103" s="70" t="s">
        <v>27</v>
      </c>
      <c r="B103" s="72" t="s">
        <v>34</v>
      </c>
      <c r="C103" s="72" t="s">
        <v>101</v>
      </c>
      <c r="D103" s="86" t="s">
        <v>15</v>
      </c>
      <c r="E103" s="56" t="s">
        <v>69</v>
      </c>
      <c r="F103" s="73">
        <v>56977.999999999978</v>
      </c>
      <c r="G103" s="73">
        <v>1189.2362599999999</v>
      </c>
      <c r="H103" s="75">
        <v>2487.4709999999982</v>
      </c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5">
        <f t="shared" si="13"/>
        <v>3676.7072599999983</v>
      </c>
      <c r="T103" s="75">
        <f t="shared" si="14"/>
        <v>53301.292739999983</v>
      </c>
      <c r="U103" s="76">
        <f t="shared" si="17"/>
        <v>6.4528541893362351E-2</v>
      </c>
    </row>
    <row r="104" spans="1:21" ht="15.45" customHeight="1" x14ac:dyDescent="0.3">
      <c r="A104" s="70" t="s">
        <v>27</v>
      </c>
      <c r="B104" s="72" t="s">
        <v>34</v>
      </c>
      <c r="C104" s="72" t="s">
        <v>101</v>
      </c>
      <c r="D104" s="86" t="s">
        <v>16</v>
      </c>
      <c r="E104" s="56" t="s">
        <v>70</v>
      </c>
      <c r="F104" s="73">
        <v>71442.313999999751</v>
      </c>
      <c r="G104" s="73">
        <v>2972.91626</v>
      </c>
      <c r="H104" s="75">
        <v>6821.2682400000003</v>
      </c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5">
        <f t="shared" si="13"/>
        <v>9794.1844999999994</v>
      </c>
      <c r="T104" s="75">
        <f t="shared" si="14"/>
        <v>61648.129499999748</v>
      </c>
      <c r="U104" s="76">
        <f t="shared" si="17"/>
        <v>0.137092207007741</v>
      </c>
    </row>
    <row r="105" spans="1:21" ht="15.45" customHeight="1" x14ac:dyDescent="0.3">
      <c r="A105" s="70" t="s">
        <v>27</v>
      </c>
      <c r="B105" s="72" t="s">
        <v>34</v>
      </c>
      <c r="C105" s="72" t="s">
        <v>101</v>
      </c>
      <c r="D105" s="86" t="s">
        <v>17</v>
      </c>
      <c r="E105" s="56" t="s">
        <v>71</v>
      </c>
      <c r="F105" s="73">
        <v>485534.13999999902</v>
      </c>
      <c r="G105" s="73">
        <v>33154.248239999994</v>
      </c>
      <c r="H105" s="75">
        <v>19451.752199999999</v>
      </c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5">
        <f t="shared" si="13"/>
        <v>52606.000439999989</v>
      </c>
      <c r="T105" s="75">
        <f t="shared" si="14"/>
        <v>432928.13955999905</v>
      </c>
      <c r="U105" s="76">
        <f t="shared" si="17"/>
        <v>0.10834665599415953</v>
      </c>
    </row>
    <row r="106" spans="1:21" ht="15.45" customHeight="1" x14ac:dyDescent="0.3">
      <c r="A106" s="70" t="s">
        <v>27</v>
      </c>
      <c r="B106" s="72" t="s">
        <v>34</v>
      </c>
      <c r="C106" s="72" t="s">
        <v>101</v>
      </c>
      <c r="D106" s="86" t="s">
        <v>18</v>
      </c>
      <c r="E106" s="56" t="s">
        <v>72</v>
      </c>
      <c r="F106" s="73">
        <v>16235.73999999998</v>
      </c>
      <c r="G106" s="73">
        <v>669.08140000000003</v>
      </c>
      <c r="H106" s="75">
        <v>501.90451999999988</v>
      </c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5">
        <f t="shared" si="13"/>
        <v>1170.9859199999999</v>
      </c>
      <c r="T106" s="75">
        <f t="shared" si="14"/>
        <v>15064.754079999981</v>
      </c>
      <c r="U106" s="76">
        <f t="shared" si="17"/>
        <v>7.2123963552015571E-2</v>
      </c>
    </row>
    <row r="107" spans="1:21" ht="15.45" customHeight="1" x14ac:dyDescent="0.3">
      <c r="A107" s="70" t="s">
        <v>27</v>
      </c>
      <c r="B107" s="72" t="s">
        <v>34</v>
      </c>
      <c r="C107" s="72" t="s">
        <v>101</v>
      </c>
      <c r="D107" s="86" t="s">
        <v>19</v>
      </c>
      <c r="E107" s="56" t="s">
        <v>73</v>
      </c>
      <c r="F107" s="73">
        <v>349643.38000000082</v>
      </c>
      <c r="G107" s="73">
        <v>17134.07674</v>
      </c>
      <c r="H107" s="75">
        <v>13214.444980000009</v>
      </c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5">
        <f t="shared" si="13"/>
        <v>30348.521720000012</v>
      </c>
      <c r="T107" s="75">
        <f t="shared" si="14"/>
        <v>319294.8582800008</v>
      </c>
      <c r="U107" s="76">
        <f t="shared" si="17"/>
        <v>8.6798502291105695E-2</v>
      </c>
    </row>
    <row r="108" spans="1:21" ht="15.45" customHeight="1" x14ac:dyDescent="0.3">
      <c r="A108" s="70" t="s">
        <v>27</v>
      </c>
      <c r="B108" s="72" t="s">
        <v>34</v>
      </c>
      <c r="C108" s="72" t="s">
        <v>101</v>
      </c>
      <c r="D108" s="86" t="s">
        <v>20</v>
      </c>
      <c r="E108" s="56" t="s">
        <v>74</v>
      </c>
      <c r="F108" s="73">
        <v>11780</v>
      </c>
      <c r="G108" s="73">
        <v>1225.7319399999999</v>
      </c>
      <c r="H108" s="75">
        <v>767.65981999999997</v>
      </c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5">
        <f t="shared" si="13"/>
        <v>1993.39176</v>
      </c>
      <c r="T108" s="75">
        <f t="shared" si="14"/>
        <v>9786.6082399999996</v>
      </c>
      <c r="U108" s="76">
        <f t="shared" si="17"/>
        <v>0.16921831578947369</v>
      </c>
    </row>
    <row r="109" spans="1:21" ht="15.45" customHeight="1" x14ac:dyDescent="0.3">
      <c r="A109" s="70" t="s">
        <v>27</v>
      </c>
      <c r="B109" s="72" t="s">
        <v>34</v>
      </c>
      <c r="C109" s="72" t="s">
        <v>101</v>
      </c>
      <c r="D109" s="86" t="s">
        <v>21</v>
      </c>
      <c r="E109" s="56" t="s">
        <v>75</v>
      </c>
      <c r="F109" s="73">
        <v>5952</v>
      </c>
      <c r="G109" s="73">
        <v>26.908000000000001</v>
      </c>
      <c r="H109" s="75">
        <v>839.56122000000005</v>
      </c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5">
        <f t="shared" si="13"/>
        <v>866.46922000000006</v>
      </c>
      <c r="T109" s="75">
        <f t="shared" si="14"/>
        <v>5085.53078</v>
      </c>
      <c r="U109" s="76">
        <f t="shared" si="17"/>
        <v>0.14557614583333334</v>
      </c>
    </row>
    <row r="110" spans="1:21" ht="15.45" customHeight="1" x14ac:dyDescent="0.3">
      <c r="A110" s="70" t="s">
        <v>27</v>
      </c>
      <c r="B110" s="72" t="s">
        <v>34</v>
      </c>
      <c r="C110" s="72" t="s">
        <v>101</v>
      </c>
      <c r="D110" s="86" t="s">
        <v>22</v>
      </c>
      <c r="E110" s="56" t="s">
        <v>76</v>
      </c>
      <c r="F110" s="73">
        <v>198372.3000000006</v>
      </c>
      <c r="G110" s="73">
        <v>3666.3237600000011</v>
      </c>
      <c r="H110" s="75">
        <v>6867.5730400000002</v>
      </c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5">
        <f t="shared" si="13"/>
        <v>10533.896800000002</v>
      </c>
      <c r="T110" s="75">
        <f t="shared" si="14"/>
        <v>187838.40320000058</v>
      </c>
      <c r="U110" s="76">
        <f t="shared" si="17"/>
        <v>5.3101651793118147E-2</v>
      </c>
    </row>
    <row r="111" spans="1:21" ht="15.45" customHeight="1" x14ac:dyDescent="0.3">
      <c r="A111" s="70" t="s">
        <v>27</v>
      </c>
      <c r="B111" s="72" t="s">
        <v>34</v>
      </c>
      <c r="C111" s="72" t="s">
        <v>101</v>
      </c>
      <c r="D111" s="86" t="s">
        <v>23</v>
      </c>
      <c r="E111" s="56" t="s">
        <v>77</v>
      </c>
      <c r="F111" s="73">
        <v>2252.4600000000019</v>
      </c>
      <c r="G111" s="73">
        <v>81.428820000000002</v>
      </c>
      <c r="H111" s="75">
        <v>361.80372000000011</v>
      </c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5">
        <f t="shared" si="13"/>
        <v>443.23254000000009</v>
      </c>
      <c r="T111" s="75">
        <f t="shared" si="14"/>
        <v>1809.2274600000019</v>
      </c>
      <c r="U111" s="76">
        <f t="shared" si="17"/>
        <v>0.19677709704056887</v>
      </c>
    </row>
    <row r="112" spans="1:21" ht="15.45" customHeight="1" x14ac:dyDescent="0.3">
      <c r="A112" s="70" t="s">
        <v>27</v>
      </c>
      <c r="B112" s="72" t="s">
        <v>34</v>
      </c>
      <c r="C112" s="72" t="s">
        <v>101</v>
      </c>
      <c r="D112" s="86" t="s">
        <v>24</v>
      </c>
      <c r="E112" s="56" t="s">
        <v>78</v>
      </c>
      <c r="F112" s="73">
        <v>148709.87600000019</v>
      </c>
      <c r="G112" s="73">
        <v>8875.9307000000044</v>
      </c>
      <c r="H112" s="75">
        <v>8304.93408000001</v>
      </c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5">
        <f t="shared" si="13"/>
        <v>17180.864780000014</v>
      </c>
      <c r="T112" s="75">
        <f t="shared" si="14"/>
        <v>131529.01122000019</v>
      </c>
      <c r="U112" s="76">
        <f t="shared" si="17"/>
        <v>0.11553277591328226</v>
      </c>
    </row>
    <row r="113" spans="1:21" ht="15.45" customHeight="1" x14ac:dyDescent="0.3">
      <c r="A113" s="70" t="s">
        <v>27</v>
      </c>
      <c r="B113" s="72" t="s">
        <v>34</v>
      </c>
      <c r="C113" s="72" t="s">
        <v>101</v>
      </c>
      <c r="D113" s="86" t="s">
        <v>25</v>
      </c>
      <c r="E113" s="56" t="s">
        <v>79</v>
      </c>
      <c r="F113" s="73">
        <v>4418.7400000000298</v>
      </c>
      <c r="G113" s="73">
        <v>189.28041999999999</v>
      </c>
      <c r="H113" s="75">
        <v>37.394060000000003</v>
      </c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5">
        <f t="shared" si="13"/>
        <v>226.67447999999999</v>
      </c>
      <c r="T113" s="75">
        <f t="shared" si="14"/>
        <v>4192.0655200000301</v>
      </c>
      <c r="U113" s="76">
        <f t="shared" si="17"/>
        <v>5.1298442542443881E-2</v>
      </c>
    </row>
    <row r="114" spans="1:21" s="78" customFormat="1" ht="15.45" customHeight="1" x14ac:dyDescent="0.3">
      <c r="A114" s="66" t="s">
        <v>28</v>
      </c>
      <c r="B114" s="65" t="s">
        <v>54</v>
      </c>
      <c r="C114" s="77"/>
      <c r="D114" s="90"/>
      <c r="E114" s="91"/>
      <c r="F114" s="58">
        <f>SUM(F115:F141)</f>
        <v>1029791.1695409704</v>
      </c>
      <c r="G114" s="58">
        <f>SUM(G115:G141)</f>
        <v>62863.605659999987</v>
      </c>
      <c r="H114" s="58">
        <f t="shared" ref="H114:R114" si="20">SUM(H115:H141)</f>
        <v>66299.587599999984</v>
      </c>
      <c r="I114" s="58">
        <f t="shared" si="20"/>
        <v>0</v>
      </c>
      <c r="J114" s="58">
        <f t="shared" si="20"/>
        <v>0</v>
      </c>
      <c r="K114" s="58">
        <f t="shared" si="20"/>
        <v>0</v>
      </c>
      <c r="L114" s="58">
        <f t="shared" si="20"/>
        <v>0</v>
      </c>
      <c r="M114" s="58">
        <f t="shared" si="20"/>
        <v>0</v>
      </c>
      <c r="N114" s="58">
        <f t="shared" si="20"/>
        <v>0</v>
      </c>
      <c r="O114" s="58">
        <f t="shared" si="20"/>
        <v>0</v>
      </c>
      <c r="P114" s="58">
        <f t="shared" si="20"/>
        <v>0</v>
      </c>
      <c r="Q114" s="58">
        <f t="shared" si="20"/>
        <v>0</v>
      </c>
      <c r="R114" s="58">
        <f t="shared" si="20"/>
        <v>0</v>
      </c>
      <c r="S114" s="2">
        <f t="shared" si="13"/>
        <v>129163.19325999997</v>
      </c>
      <c r="T114" s="2">
        <f t="shared" si="14"/>
        <v>900627.97628097038</v>
      </c>
      <c r="U114" s="62">
        <f t="shared" si="17"/>
        <v>0.12542658849713625</v>
      </c>
    </row>
    <row r="115" spans="1:21" ht="15.45" customHeight="1" x14ac:dyDescent="0.3">
      <c r="A115" s="70" t="s">
        <v>28</v>
      </c>
      <c r="B115" s="71" t="s">
        <v>33</v>
      </c>
      <c r="C115" s="72" t="s">
        <v>101</v>
      </c>
      <c r="D115" s="86" t="s">
        <v>2</v>
      </c>
      <c r="E115" s="71" t="s">
        <v>55</v>
      </c>
      <c r="F115" s="73">
        <v>31473.494999999981</v>
      </c>
      <c r="G115" s="73">
        <v>0</v>
      </c>
      <c r="H115" s="75">
        <v>0</v>
      </c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5">
        <f t="shared" si="13"/>
        <v>0</v>
      </c>
      <c r="T115" s="75">
        <f t="shared" si="14"/>
        <v>31473.494999999981</v>
      </c>
      <c r="U115" s="76">
        <f t="shared" si="17"/>
        <v>0</v>
      </c>
    </row>
    <row r="116" spans="1:21" ht="15.45" customHeight="1" x14ac:dyDescent="0.3">
      <c r="A116" s="70" t="s">
        <v>28</v>
      </c>
      <c r="B116" s="71" t="s">
        <v>33</v>
      </c>
      <c r="C116" s="72" t="s">
        <v>101</v>
      </c>
      <c r="D116" s="86" t="s">
        <v>3</v>
      </c>
      <c r="E116" s="56" t="s">
        <v>56</v>
      </c>
      <c r="F116" s="73">
        <v>2700</v>
      </c>
      <c r="G116" s="73">
        <v>0</v>
      </c>
      <c r="H116" s="75">
        <v>0</v>
      </c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5">
        <f t="shared" si="13"/>
        <v>0</v>
      </c>
      <c r="T116" s="75">
        <f t="shared" si="14"/>
        <v>2700</v>
      </c>
      <c r="U116" s="76">
        <f t="shared" si="17"/>
        <v>0</v>
      </c>
    </row>
    <row r="117" spans="1:21" ht="15.45" customHeight="1" x14ac:dyDescent="0.3">
      <c r="A117" s="70" t="s">
        <v>28</v>
      </c>
      <c r="B117" s="71" t="s">
        <v>33</v>
      </c>
      <c r="C117" s="72" t="s">
        <v>101</v>
      </c>
      <c r="D117" s="86">
        <v>1551</v>
      </c>
      <c r="E117" s="56" t="s">
        <v>57</v>
      </c>
      <c r="F117" s="73">
        <v>57349.95463297001</v>
      </c>
      <c r="G117" s="73">
        <v>0</v>
      </c>
      <c r="H117" s="75">
        <v>0</v>
      </c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5">
        <f t="shared" si="13"/>
        <v>0</v>
      </c>
      <c r="T117" s="75">
        <f t="shared" si="14"/>
        <v>57349.95463297001</v>
      </c>
      <c r="U117" s="76">
        <f t="shared" si="17"/>
        <v>0</v>
      </c>
    </row>
    <row r="118" spans="1:21" ht="15.45" customHeight="1" x14ac:dyDescent="0.3">
      <c r="A118" s="70" t="s">
        <v>28</v>
      </c>
      <c r="B118" s="71" t="s">
        <v>33</v>
      </c>
      <c r="C118" s="72" t="s">
        <v>101</v>
      </c>
      <c r="D118" s="56">
        <v>1560</v>
      </c>
      <c r="E118" s="86" t="s">
        <v>84</v>
      </c>
      <c r="F118" s="73"/>
      <c r="G118" s="73">
        <v>190.21203</v>
      </c>
      <c r="H118" s="75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5">
        <f t="shared" si="13"/>
        <v>190.21203</v>
      </c>
      <c r="T118" s="75">
        <f t="shared" si="14"/>
        <v>-190.21203</v>
      </c>
      <c r="U118" s="76"/>
    </row>
    <row r="119" spans="1:21" ht="15.45" customHeight="1" x14ac:dyDescent="0.3">
      <c r="A119" s="70" t="s">
        <v>28</v>
      </c>
      <c r="B119" s="72" t="s">
        <v>34</v>
      </c>
      <c r="C119" s="72" t="s">
        <v>101</v>
      </c>
      <c r="D119" s="86" t="s">
        <v>96</v>
      </c>
      <c r="E119" s="54" t="s">
        <v>102</v>
      </c>
      <c r="F119" s="73">
        <v>270</v>
      </c>
      <c r="G119" s="73">
        <v>0</v>
      </c>
      <c r="H119" s="75">
        <v>0</v>
      </c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5">
        <f t="shared" si="13"/>
        <v>0</v>
      </c>
      <c r="T119" s="75">
        <f t="shared" si="14"/>
        <v>270</v>
      </c>
      <c r="U119" s="76">
        <f t="shared" si="17"/>
        <v>0</v>
      </c>
    </row>
    <row r="120" spans="1:21" ht="15.45" customHeight="1" x14ac:dyDescent="0.3">
      <c r="A120" s="70" t="s">
        <v>28</v>
      </c>
      <c r="B120" s="72" t="s">
        <v>34</v>
      </c>
      <c r="C120" s="72" t="s">
        <v>101</v>
      </c>
      <c r="D120" s="86" t="s">
        <v>4</v>
      </c>
      <c r="E120" s="56" t="s">
        <v>58</v>
      </c>
      <c r="F120" s="73">
        <v>133629.95600000001</v>
      </c>
      <c r="G120" s="73">
        <v>11001.843989999999</v>
      </c>
      <c r="H120" s="75">
        <v>11606.81408</v>
      </c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5">
        <f t="shared" si="13"/>
        <v>22608.658069999998</v>
      </c>
      <c r="T120" s="75">
        <f t="shared" si="14"/>
        <v>111021.29793</v>
      </c>
      <c r="U120" s="76">
        <f t="shared" si="17"/>
        <v>0.16918854684050033</v>
      </c>
    </row>
    <row r="121" spans="1:21" ht="15.45" customHeight="1" x14ac:dyDescent="0.3">
      <c r="A121" s="70" t="s">
        <v>28</v>
      </c>
      <c r="B121" s="72" t="s">
        <v>34</v>
      </c>
      <c r="C121" s="72" t="s">
        <v>101</v>
      </c>
      <c r="D121" s="86" t="s">
        <v>5</v>
      </c>
      <c r="E121" s="56" t="s">
        <v>59</v>
      </c>
      <c r="F121" s="73">
        <v>180247.43700000021</v>
      </c>
      <c r="G121" s="73">
        <v>13011.566220000001</v>
      </c>
      <c r="H121" s="75">
        <v>13660.269840000001</v>
      </c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5">
        <f t="shared" si="13"/>
        <v>26671.836060000001</v>
      </c>
      <c r="T121" s="75">
        <f t="shared" si="14"/>
        <v>153575.60094000021</v>
      </c>
      <c r="U121" s="76">
        <f t="shared" si="17"/>
        <v>0.14797345528968586</v>
      </c>
    </row>
    <row r="122" spans="1:21" ht="15.45" customHeight="1" x14ac:dyDescent="0.3">
      <c r="A122" s="70" t="s">
        <v>28</v>
      </c>
      <c r="B122" s="72" t="s">
        <v>34</v>
      </c>
      <c r="C122" s="72" t="s">
        <v>101</v>
      </c>
      <c r="D122" s="86" t="s">
        <v>6</v>
      </c>
      <c r="E122" s="56" t="s">
        <v>60</v>
      </c>
      <c r="F122" s="73">
        <v>12076.843999999999</v>
      </c>
      <c r="G122" s="73">
        <v>644.8900000000001</v>
      </c>
      <c r="H122" s="75">
        <v>785.01</v>
      </c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5">
        <f t="shared" si="13"/>
        <v>1429.9</v>
      </c>
      <c r="T122" s="75">
        <f t="shared" si="14"/>
        <v>10646.944</v>
      </c>
      <c r="U122" s="76">
        <f t="shared" si="17"/>
        <v>0.11840013831428146</v>
      </c>
    </row>
    <row r="123" spans="1:21" ht="15.45" customHeight="1" x14ac:dyDescent="0.3">
      <c r="A123" s="70" t="s">
        <v>28</v>
      </c>
      <c r="B123" s="72" t="s">
        <v>34</v>
      </c>
      <c r="C123" s="72" t="s">
        <v>101</v>
      </c>
      <c r="D123" s="86" t="s">
        <v>7</v>
      </c>
      <c r="E123" s="56" t="s">
        <v>61</v>
      </c>
      <c r="F123" s="73">
        <v>24537.914000000012</v>
      </c>
      <c r="G123" s="73">
        <v>76.221000000000004</v>
      </c>
      <c r="H123" s="75">
        <v>184.04499999999999</v>
      </c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5">
        <f t="shared" si="13"/>
        <v>260.26599999999996</v>
      </c>
      <c r="T123" s="75">
        <f t="shared" si="14"/>
        <v>24277.648000000012</v>
      </c>
      <c r="U123" s="76">
        <f t="shared" si="17"/>
        <v>1.0606688082776712E-2</v>
      </c>
    </row>
    <row r="124" spans="1:21" ht="15.45" customHeight="1" x14ac:dyDescent="0.3">
      <c r="A124" s="70" t="s">
        <v>28</v>
      </c>
      <c r="B124" s="72" t="s">
        <v>34</v>
      </c>
      <c r="C124" s="72" t="s">
        <v>101</v>
      </c>
      <c r="D124" s="86" t="s">
        <v>8</v>
      </c>
      <c r="E124" s="56" t="s">
        <v>62</v>
      </c>
      <c r="F124" s="73">
        <v>1544.900000000003</v>
      </c>
      <c r="G124" s="73">
        <v>165.11876000000001</v>
      </c>
      <c r="H124" s="75">
        <v>64.524140000000031</v>
      </c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5">
        <f t="shared" si="13"/>
        <v>229.64290000000005</v>
      </c>
      <c r="T124" s="75">
        <f t="shared" si="14"/>
        <v>1315.257100000003</v>
      </c>
      <c r="U124" s="76">
        <f t="shared" si="17"/>
        <v>0.14864580231730185</v>
      </c>
    </row>
    <row r="125" spans="1:21" ht="15.45" customHeight="1" x14ac:dyDescent="0.3">
      <c r="A125" s="70" t="s">
        <v>28</v>
      </c>
      <c r="B125" s="72" t="s">
        <v>34</v>
      </c>
      <c r="C125" s="72" t="s">
        <v>101</v>
      </c>
      <c r="D125" s="86" t="s">
        <v>9</v>
      </c>
      <c r="E125" s="56" t="s">
        <v>63</v>
      </c>
      <c r="F125" s="73">
        <v>107926.3009079999</v>
      </c>
      <c r="G125" s="73">
        <v>8535.45586</v>
      </c>
      <c r="H125" s="75">
        <v>9014.7162499999995</v>
      </c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5">
        <f t="shared" si="13"/>
        <v>17550.17211</v>
      </c>
      <c r="T125" s="75">
        <f t="shared" si="14"/>
        <v>90376.128797999903</v>
      </c>
      <c r="U125" s="76">
        <f t="shared" si="17"/>
        <v>0.16261256025961987</v>
      </c>
    </row>
    <row r="126" spans="1:21" ht="15.45" customHeight="1" x14ac:dyDescent="0.3">
      <c r="A126" s="70" t="s">
        <v>28</v>
      </c>
      <c r="B126" s="72" t="s">
        <v>34</v>
      </c>
      <c r="C126" s="72" t="s">
        <v>101</v>
      </c>
      <c r="D126" s="86" t="s">
        <v>10</v>
      </c>
      <c r="E126" s="56" t="s">
        <v>64</v>
      </c>
      <c r="F126" s="73">
        <v>34684.09999999994</v>
      </c>
      <c r="G126" s="73">
        <v>2624.2185400000012</v>
      </c>
      <c r="H126" s="75">
        <v>2592.7686100000001</v>
      </c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5">
        <f t="shared" si="13"/>
        <v>5216.9871500000008</v>
      </c>
      <c r="T126" s="75">
        <f t="shared" si="14"/>
        <v>29467.112849999939</v>
      </c>
      <c r="U126" s="76">
        <f t="shared" si="17"/>
        <v>0.15041437286825982</v>
      </c>
    </row>
    <row r="127" spans="1:21" ht="15.45" customHeight="1" x14ac:dyDescent="0.3">
      <c r="A127" s="70" t="s">
        <v>28</v>
      </c>
      <c r="B127" s="72" t="s">
        <v>34</v>
      </c>
      <c r="C127" s="72" t="s">
        <v>101</v>
      </c>
      <c r="D127" s="86" t="s">
        <v>11</v>
      </c>
      <c r="E127" s="56" t="s">
        <v>65</v>
      </c>
      <c r="F127" s="73">
        <v>3681.1799999999948</v>
      </c>
      <c r="G127" s="73">
        <v>287.08992000000012</v>
      </c>
      <c r="H127" s="75">
        <v>137.36115000000001</v>
      </c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5">
        <f t="shared" si="13"/>
        <v>424.45107000000013</v>
      </c>
      <c r="T127" s="75">
        <f t="shared" si="14"/>
        <v>3256.7289299999948</v>
      </c>
      <c r="U127" s="76">
        <f t="shared" si="17"/>
        <v>0.11530299251870343</v>
      </c>
    </row>
    <row r="128" spans="1:21" ht="15.45" customHeight="1" x14ac:dyDescent="0.3">
      <c r="A128" s="70" t="s">
        <v>28</v>
      </c>
      <c r="B128" s="72" t="s">
        <v>34</v>
      </c>
      <c r="C128" s="72" t="s">
        <v>101</v>
      </c>
      <c r="D128" s="86" t="s">
        <v>12</v>
      </c>
      <c r="E128" s="56" t="s">
        <v>66</v>
      </c>
      <c r="F128" s="73">
        <v>1960.2</v>
      </c>
      <c r="G128" s="73">
        <v>181.81891999999999</v>
      </c>
      <c r="H128" s="75">
        <v>247.09125</v>
      </c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5">
        <f t="shared" si="13"/>
        <v>428.91016999999999</v>
      </c>
      <c r="T128" s="75">
        <f t="shared" si="14"/>
        <v>1531.2898300000002</v>
      </c>
      <c r="U128" s="76">
        <f t="shared" si="17"/>
        <v>0.21880939189878584</v>
      </c>
    </row>
    <row r="129" spans="1:21" ht="15.45" customHeight="1" x14ac:dyDescent="0.3">
      <c r="A129" s="70" t="s">
        <v>28</v>
      </c>
      <c r="B129" s="72" t="s">
        <v>34</v>
      </c>
      <c r="C129" s="72" t="s">
        <v>101</v>
      </c>
      <c r="D129" s="86" t="s">
        <v>13</v>
      </c>
      <c r="E129" s="56" t="s">
        <v>67</v>
      </c>
      <c r="F129" s="73">
        <v>86884.08300000045</v>
      </c>
      <c r="G129" s="73">
        <v>9456.4297799999913</v>
      </c>
      <c r="H129" s="75">
        <v>8150.3190899999981</v>
      </c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5">
        <f t="shared" si="13"/>
        <v>17606.748869999989</v>
      </c>
      <c r="T129" s="75">
        <f t="shared" si="14"/>
        <v>69277.334130000469</v>
      </c>
      <c r="U129" s="76">
        <f t="shared" si="17"/>
        <v>0.20264642569801763</v>
      </c>
    </row>
    <row r="130" spans="1:21" ht="15.45" customHeight="1" x14ac:dyDescent="0.3">
      <c r="A130" s="70" t="s">
        <v>28</v>
      </c>
      <c r="B130" s="72" t="s">
        <v>34</v>
      </c>
      <c r="C130" s="72" t="s">
        <v>101</v>
      </c>
      <c r="D130" s="86" t="s">
        <v>14</v>
      </c>
      <c r="E130" s="56" t="s">
        <v>68</v>
      </c>
      <c r="F130" s="73">
        <v>91784.730000000025</v>
      </c>
      <c r="G130" s="73">
        <v>5529.9275499999976</v>
      </c>
      <c r="H130" s="75">
        <v>7008.2972100000043</v>
      </c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5">
        <f t="shared" si="13"/>
        <v>12538.224760000001</v>
      </c>
      <c r="T130" s="75">
        <f t="shared" si="14"/>
        <v>79246.505240000028</v>
      </c>
      <c r="U130" s="76">
        <f t="shared" si="17"/>
        <v>0.13660469186976959</v>
      </c>
    </row>
    <row r="131" spans="1:21" ht="15.45" customHeight="1" x14ac:dyDescent="0.3">
      <c r="A131" s="70" t="s">
        <v>28</v>
      </c>
      <c r="B131" s="72" t="s">
        <v>34</v>
      </c>
      <c r="C131" s="72" t="s">
        <v>101</v>
      </c>
      <c r="D131" s="86" t="s">
        <v>15</v>
      </c>
      <c r="E131" s="56" t="s">
        <v>69</v>
      </c>
      <c r="F131" s="73">
        <v>24813</v>
      </c>
      <c r="G131" s="73">
        <v>517.89321000000018</v>
      </c>
      <c r="H131" s="75">
        <v>1083.2535</v>
      </c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5">
        <f t="shared" si="13"/>
        <v>1601.1467100000002</v>
      </c>
      <c r="T131" s="75">
        <f t="shared" si="14"/>
        <v>23211.853289999999</v>
      </c>
      <c r="U131" s="76">
        <f t="shared" si="17"/>
        <v>6.4528541893362365E-2</v>
      </c>
    </row>
    <row r="132" spans="1:21" ht="15.45" customHeight="1" x14ac:dyDescent="0.3">
      <c r="A132" s="70" t="s">
        <v>28</v>
      </c>
      <c r="B132" s="72" t="s">
        <v>34</v>
      </c>
      <c r="C132" s="72" t="s">
        <v>101</v>
      </c>
      <c r="D132" s="86" t="s">
        <v>16</v>
      </c>
      <c r="E132" s="56" t="s">
        <v>70</v>
      </c>
      <c r="F132" s="73">
        <v>19746.669000000002</v>
      </c>
      <c r="G132" s="73">
        <v>1180.31521</v>
      </c>
      <c r="H132" s="75">
        <v>1332.87904</v>
      </c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5">
        <f t="shared" si="13"/>
        <v>2513.19425</v>
      </c>
      <c r="T132" s="75">
        <f t="shared" si="14"/>
        <v>17233.474750000001</v>
      </c>
      <c r="U132" s="76">
        <f t="shared" si="17"/>
        <v>0.1272718072096109</v>
      </c>
    </row>
    <row r="133" spans="1:21" ht="15.45" customHeight="1" x14ac:dyDescent="0.3">
      <c r="A133" s="70" t="s">
        <v>28</v>
      </c>
      <c r="B133" s="72" t="s">
        <v>34</v>
      </c>
      <c r="C133" s="72" t="s">
        <v>101</v>
      </c>
      <c r="D133" s="86" t="s">
        <v>17</v>
      </c>
      <c r="E133" s="56" t="s">
        <v>71</v>
      </c>
      <c r="F133" s="73">
        <v>86157.68999999993</v>
      </c>
      <c r="G133" s="73">
        <v>4411.1510399999988</v>
      </c>
      <c r="H133" s="75">
        <v>3621.5261999999989</v>
      </c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5">
        <f t="shared" si="13"/>
        <v>8032.6772399999973</v>
      </c>
      <c r="T133" s="75">
        <f t="shared" si="14"/>
        <v>78125.012759999925</v>
      </c>
      <c r="U133" s="76">
        <f t="shared" si="17"/>
        <v>9.3232272592266616E-2</v>
      </c>
    </row>
    <row r="134" spans="1:21" ht="15.45" customHeight="1" x14ac:dyDescent="0.3">
      <c r="A134" s="70" t="s">
        <v>28</v>
      </c>
      <c r="B134" s="72" t="s">
        <v>34</v>
      </c>
      <c r="C134" s="72" t="s">
        <v>101</v>
      </c>
      <c r="D134" s="86" t="s">
        <v>18</v>
      </c>
      <c r="E134" s="56" t="s">
        <v>72</v>
      </c>
      <c r="F134" s="73">
        <v>3989.79000000001</v>
      </c>
      <c r="G134" s="73">
        <v>271.15789999999998</v>
      </c>
      <c r="H134" s="75">
        <v>166.94041999999999</v>
      </c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5">
        <f t="shared" si="13"/>
        <v>438.09831999999994</v>
      </c>
      <c r="T134" s="75">
        <f t="shared" si="14"/>
        <v>3551.6916800000099</v>
      </c>
      <c r="U134" s="76">
        <f t="shared" si="17"/>
        <v>0.10980485689722989</v>
      </c>
    </row>
    <row r="135" spans="1:21" ht="15.45" customHeight="1" x14ac:dyDescent="0.3">
      <c r="A135" s="70" t="s">
        <v>28</v>
      </c>
      <c r="B135" s="72" t="s">
        <v>34</v>
      </c>
      <c r="C135" s="72" t="s">
        <v>101</v>
      </c>
      <c r="D135" s="86" t="s">
        <v>19</v>
      </c>
      <c r="E135" s="56" t="s">
        <v>73</v>
      </c>
      <c r="F135" s="73">
        <v>63851.729999999887</v>
      </c>
      <c r="G135" s="73">
        <v>2281.0267900000008</v>
      </c>
      <c r="H135" s="75">
        <v>2245.9863300000002</v>
      </c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5">
        <f t="shared" si="13"/>
        <v>4527.0131200000014</v>
      </c>
      <c r="T135" s="75">
        <f t="shared" si="14"/>
        <v>59324.716879999884</v>
      </c>
      <c r="U135" s="76">
        <f t="shared" si="17"/>
        <v>7.0898832654965022E-2</v>
      </c>
    </row>
    <row r="136" spans="1:21" ht="15.45" customHeight="1" x14ac:dyDescent="0.3">
      <c r="A136" s="70" t="s">
        <v>28</v>
      </c>
      <c r="B136" s="72" t="s">
        <v>34</v>
      </c>
      <c r="C136" s="72" t="s">
        <v>101</v>
      </c>
      <c r="D136" s="86" t="s">
        <v>20</v>
      </c>
      <c r="E136" s="56" t="s">
        <v>74</v>
      </c>
      <c r="F136" s="73">
        <v>5130</v>
      </c>
      <c r="G136" s="73">
        <v>533.78648999999996</v>
      </c>
      <c r="H136" s="75">
        <v>334.30347000000012</v>
      </c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5">
        <f t="shared" si="13"/>
        <v>868.08996000000002</v>
      </c>
      <c r="T136" s="75">
        <f t="shared" si="14"/>
        <v>4261.9100399999998</v>
      </c>
      <c r="U136" s="76">
        <f t="shared" si="17"/>
        <v>0.16921831578947369</v>
      </c>
    </row>
    <row r="137" spans="1:21" ht="15.45" customHeight="1" x14ac:dyDescent="0.3">
      <c r="A137" s="70" t="s">
        <v>28</v>
      </c>
      <c r="B137" s="72" t="s">
        <v>34</v>
      </c>
      <c r="C137" s="72" t="s">
        <v>101</v>
      </c>
      <c r="D137" s="86" t="s">
        <v>21</v>
      </c>
      <c r="E137" s="56" t="s">
        <v>75</v>
      </c>
      <c r="F137" s="73">
        <v>2592</v>
      </c>
      <c r="G137" s="73">
        <v>11.718</v>
      </c>
      <c r="H137" s="75">
        <v>365.61536999999998</v>
      </c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5">
        <f t="shared" si="13"/>
        <v>377.33337</v>
      </c>
      <c r="T137" s="75">
        <f t="shared" si="14"/>
        <v>2214.6666300000002</v>
      </c>
      <c r="U137" s="76">
        <f t="shared" si="17"/>
        <v>0.14557614583333334</v>
      </c>
    </row>
    <row r="138" spans="1:21" ht="15.45" customHeight="1" x14ac:dyDescent="0.3">
      <c r="A138" s="70" t="s">
        <v>28</v>
      </c>
      <c r="B138" s="72" t="s">
        <v>34</v>
      </c>
      <c r="C138" s="72" t="s">
        <v>101</v>
      </c>
      <c r="D138" s="86" t="s">
        <v>22</v>
      </c>
      <c r="E138" s="56" t="s">
        <v>76</v>
      </c>
      <c r="F138" s="73">
        <v>19318.049999999981</v>
      </c>
      <c r="G138" s="73">
        <v>330.42746000000011</v>
      </c>
      <c r="H138" s="75">
        <v>1990.58934</v>
      </c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5">
        <f t="shared" si="13"/>
        <v>2321.0168000000003</v>
      </c>
      <c r="T138" s="75">
        <f t="shared" si="14"/>
        <v>16997.03319999998</v>
      </c>
      <c r="U138" s="76">
        <f t="shared" si="17"/>
        <v>0.12014757183049027</v>
      </c>
    </row>
    <row r="139" spans="1:21" ht="15.45" customHeight="1" x14ac:dyDescent="0.3">
      <c r="A139" s="70" t="s">
        <v>28</v>
      </c>
      <c r="B139" s="72" t="s">
        <v>34</v>
      </c>
      <c r="C139" s="72" t="s">
        <v>101</v>
      </c>
      <c r="D139" s="86" t="s">
        <v>23</v>
      </c>
      <c r="E139" s="56" t="s">
        <v>77</v>
      </c>
      <c r="F139" s="73">
        <v>980.90999999999906</v>
      </c>
      <c r="G139" s="73">
        <v>19.909970000000001</v>
      </c>
      <c r="H139" s="75">
        <v>42.596619999999987</v>
      </c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5">
        <f t="shared" si="13"/>
        <v>62.506589999999989</v>
      </c>
      <c r="T139" s="75">
        <f t="shared" si="14"/>
        <v>918.4034099999991</v>
      </c>
      <c r="U139" s="76">
        <f t="shared" si="17"/>
        <v>6.3723063277976624E-2</v>
      </c>
    </row>
    <row r="140" spans="1:21" ht="15.45" customHeight="1" x14ac:dyDescent="0.3">
      <c r="A140" s="70" t="s">
        <v>28</v>
      </c>
      <c r="B140" s="72" t="s">
        <v>34</v>
      </c>
      <c r="C140" s="72" t="s">
        <v>101</v>
      </c>
      <c r="D140" s="86" t="s">
        <v>24</v>
      </c>
      <c r="E140" s="56" t="s">
        <v>78</v>
      </c>
      <c r="F140" s="73">
        <v>30535.946000000051</v>
      </c>
      <c r="G140" s="73">
        <v>1518.9984499999989</v>
      </c>
      <c r="H140" s="75">
        <v>1648.39618</v>
      </c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5">
        <f t="shared" si="13"/>
        <v>3167.3946299999989</v>
      </c>
      <c r="T140" s="75">
        <f t="shared" si="14"/>
        <v>27368.551370000052</v>
      </c>
      <c r="U140" s="76">
        <f t="shared" si="17"/>
        <v>0.10372675632842662</v>
      </c>
    </row>
    <row r="141" spans="1:21" ht="15.45" customHeight="1" x14ac:dyDescent="0.3">
      <c r="A141" s="70" t="s">
        <v>28</v>
      </c>
      <c r="B141" s="72" t="s">
        <v>34</v>
      </c>
      <c r="C141" s="72" t="s">
        <v>101</v>
      </c>
      <c r="D141" s="86" t="s">
        <v>25</v>
      </c>
      <c r="E141" s="56" t="s">
        <v>79</v>
      </c>
      <c r="F141" s="73">
        <v>1924.2900000000011</v>
      </c>
      <c r="G141" s="73">
        <v>82.428569999999993</v>
      </c>
      <c r="H141" s="75">
        <v>16.284510000000001</v>
      </c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5">
        <f t="shared" ref="S141:S207" si="21">SUM(G141:R141)</f>
        <v>98.713079999999991</v>
      </c>
      <c r="T141" s="75">
        <f t="shared" ref="T141:T207" si="22">F141-S141</f>
        <v>1825.5769200000011</v>
      </c>
      <c r="U141" s="76">
        <f t="shared" si="17"/>
        <v>5.1298442542444193E-2</v>
      </c>
    </row>
    <row r="142" spans="1:21" s="78" customFormat="1" ht="15.45" customHeight="1" x14ac:dyDescent="0.3">
      <c r="A142" s="66" t="s">
        <v>29</v>
      </c>
      <c r="B142" s="65" t="s">
        <v>54</v>
      </c>
      <c r="C142" s="77"/>
      <c r="D142" s="90"/>
      <c r="E142" s="91"/>
      <c r="F142" s="58">
        <f>SUM(F143:F169)</f>
        <v>1266261.1431252102</v>
      </c>
      <c r="G142" s="58">
        <f>SUM(G143:G169)</f>
        <v>77070.781720000014</v>
      </c>
      <c r="H142" s="58">
        <f t="shared" ref="H142:R142" si="23">SUM(H143:H169)</f>
        <v>81719.238700000002</v>
      </c>
      <c r="I142" s="58">
        <f t="shared" si="23"/>
        <v>0</v>
      </c>
      <c r="J142" s="58">
        <f t="shared" si="23"/>
        <v>0</v>
      </c>
      <c r="K142" s="58">
        <f t="shared" si="23"/>
        <v>0</v>
      </c>
      <c r="L142" s="58">
        <f t="shared" si="23"/>
        <v>0</v>
      </c>
      <c r="M142" s="58">
        <f t="shared" si="23"/>
        <v>0</v>
      </c>
      <c r="N142" s="58">
        <f t="shared" si="23"/>
        <v>0</v>
      </c>
      <c r="O142" s="58">
        <f t="shared" si="23"/>
        <v>0</v>
      </c>
      <c r="P142" s="58">
        <f t="shared" si="23"/>
        <v>0</v>
      </c>
      <c r="Q142" s="58">
        <f t="shared" si="23"/>
        <v>0</v>
      </c>
      <c r="R142" s="58">
        <f t="shared" si="23"/>
        <v>0</v>
      </c>
      <c r="S142" s="80">
        <f t="shared" si="21"/>
        <v>158790.02042000002</v>
      </c>
      <c r="T142" s="80">
        <f t="shared" si="22"/>
        <v>1107471.1227052102</v>
      </c>
      <c r="U142" s="81">
        <f t="shared" si="17"/>
        <v>0.12540068948818606</v>
      </c>
    </row>
    <row r="143" spans="1:21" ht="15.45" customHeight="1" x14ac:dyDescent="0.3">
      <c r="A143" s="70" t="s">
        <v>29</v>
      </c>
      <c r="B143" s="71" t="s">
        <v>33</v>
      </c>
      <c r="C143" s="72" t="s">
        <v>101</v>
      </c>
      <c r="D143" s="86" t="s">
        <v>2</v>
      </c>
      <c r="E143" s="71" t="s">
        <v>55</v>
      </c>
      <c r="F143" s="73">
        <v>39633.289999999994</v>
      </c>
      <c r="G143" s="73">
        <v>0</v>
      </c>
      <c r="H143" s="75">
        <v>0</v>
      </c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5">
        <f t="shared" si="21"/>
        <v>0</v>
      </c>
      <c r="T143" s="75">
        <f t="shared" si="22"/>
        <v>39633.289999999994</v>
      </c>
      <c r="U143" s="76">
        <f t="shared" si="17"/>
        <v>0</v>
      </c>
    </row>
    <row r="144" spans="1:21" ht="15.45" customHeight="1" x14ac:dyDescent="0.3">
      <c r="A144" s="70" t="s">
        <v>29</v>
      </c>
      <c r="B144" s="71" t="s">
        <v>33</v>
      </c>
      <c r="C144" s="72" t="s">
        <v>101</v>
      </c>
      <c r="D144" s="86" t="s">
        <v>3</v>
      </c>
      <c r="E144" s="56" t="s">
        <v>56</v>
      </c>
      <c r="F144" s="73">
        <v>3400</v>
      </c>
      <c r="G144" s="73">
        <v>0</v>
      </c>
      <c r="H144" s="75">
        <v>0</v>
      </c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5">
        <f t="shared" si="21"/>
        <v>0</v>
      </c>
      <c r="T144" s="75">
        <f t="shared" si="22"/>
        <v>3400</v>
      </c>
      <c r="U144" s="76">
        <f t="shared" si="17"/>
        <v>0</v>
      </c>
    </row>
    <row r="145" spans="1:21" ht="15.45" customHeight="1" x14ac:dyDescent="0.3">
      <c r="A145" s="70" t="s">
        <v>29</v>
      </c>
      <c r="B145" s="71" t="s">
        <v>33</v>
      </c>
      <c r="C145" s="72" t="s">
        <v>101</v>
      </c>
      <c r="D145" s="86">
        <v>1551</v>
      </c>
      <c r="E145" s="56" t="s">
        <v>57</v>
      </c>
      <c r="F145" s="73">
        <v>72218.461389210002</v>
      </c>
      <c r="G145" s="73">
        <v>0</v>
      </c>
      <c r="H145" s="75">
        <v>0</v>
      </c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5">
        <f t="shared" si="21"/>
        <v>0</v>
      </c>
      <c r="T145" s="75">
        <f t="shared" si="22"/>
        <v>72218.461389210002</v>
      </c>
      <c r="U145" s="76">
        <f t="shared" si="17"/>
        <v>0</v>
      </c>
    </row>
    <row r="146" spans="1:21" ht="15.45" customHeight="1" x14ac:dyDescent="0.3">
      <c r="A146" s="70" t="s">
        <v>29</v>
      </c>
      <c r="B146" s="71" t="s">
        <v>33</v>
      </c>
      <c r="C146" s="72" t="s">
        <v>101</v>
      </c>
      <c r="D146" s="56">
        <v>1560</v>
      </c>
      <c r="E146" s="86" t="s">
        <v>84</v>
      </c>
      <c r="F146" s="73"/>
      <c r="G146" s="73">
        <v>239.52626000000001</v>
      </c>
      <c r="H146" s="75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5">
        <f t="shared" ref="S146" si="24">SUM(G146:R146)</f>
        <v>239.52626000000001</v>
      </c>
      <c r="T146" s="75">
        <f t="shared" ref="T146" si="25">F146-S146</f>
        <v>-239.52626000000001</v>
      </c>
      <c r="U146" s="76"/>
    </row>
    <row r="147" spans="1:21" ht="15.45" customHeight="1" x14ac:dyDescent="0.3">
      <c r="A147" s="70" t="s">
        <v>29</v>
      </c>
      <c r="B147" s="72" t="s">
        <v>34</v>
      </c>
      <c r="C147" s="72" t="s">
        <v>101</v>
      </c>
      <c r="D147" s="86" t="s">
        <v>96</v>
      </c>
      <c r="E147" s="54" t="s">
        <v>102</v>
      </c>
      <c r="F147" s="73">
        <v>340</v>
      </c>
      <c r="G147" s="73">
        <v>0</v>
      </c>
      <c r="H147" s="75">
        <v>0</v>
      </c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5">
        <f t="shared" si="21"/>
        <v>0</v>
      </c>
      <c r="T147" s="75">
        <f t="shared" si="22"/>
        <v>340</v>
      </c>
      <c r="U147" s="76">
        <f t="shared" si="17"/>
        <v>0</v>
      </c>
    </row>
    <row r="148" spans="1:21" ht="15.45" customHeight="1" x14ac:dyDescent="0.3">
      <c r="A148" s="70" t="s">
        <v>29</v>
      </c>
      <c r="B148" s="72" t="s">
        <v>34</v>
      </c>
      <c r="C148" s="72" t="s">
        <v>101</v>
      </c>
      <c r="D148" s="86" t="s">
        <v>4</v>
      </c>
      <c r="E148" s="89" t="s">
        <v>58</v>
      </c>
      <c r="F148" s="73">
        <v>161508.35199999981</v>
      </c>
      <c r="G148" s="73">
        <v>13294.112080000001</v>
      </c>
      <c r="H148" s="75">
        <v>14015.34636</v>
      </c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5">
        <f t="shared" si="21"/>
        <v>27309.458440000002</v>
      </c>
      <c r="T148" s="75">
        <f t="shared" si="22"/>
        <v>134198.89355999982</v>
      </c>
      <c r="U148" s="76">
        <f t="shared" ref="U148:U216" si="26">S148/F148</f>
        <v>0.16909006934824047</v>
      </c>
    </row>
    <row r="149" spans="1:21" ht="15.45" customHeight="1" x14ac:dyDescent="0.3">
      <c r="A149" s="70" t="s">
        <v>29</v>
      </c>
      <c r="B149" s="72" t="s">
        <v>34</v>
      </c>
      <c r="C149" s="72" t="s">
        <v>101</v>
      </c>
      <c r="D149" s="86" t="s">
        <v>5</v>
      </c>
      <c r="E149" s="89" t="s">
        <v>59</v>
      </c>
      <c r="F149" s="73">
        <v>226978.2540000001</v>
      </c>
      <c r="G149" s="73">
        <v>16384.935239999999</v>
      </c>
      <c r="H149" s="75">
        <v>17201.82128</v>
      </c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5">
        <f t="shared" si="21"/>
        <v>33586.756519999995</v>
      </c>
      <c r="T149" s="75">
        <f t="shared" si="22"/>
        <v>193391.49748000011</v>
      </c>
      <c r="U149" s="76">
        <f t="shared" si="26"/>
        <v>0.14797345528968595</v>
      </c>
    </row>
    <row r="150" spans="1:21" ht="15.45" customHeight="1" x14ac:dyDescent="0.3">
      <c r="A150" s="70" t="s">
        <v>29</v>
      </c>
      <c r="B150" s="72" t="s">
        <v>34</v>
      </c>
      <c r="C150" s="72" t="s">
        <v>101</v>
      </c>
      <c r="D150" s="86" t="s">
        <v>6</v>
      </c>
      <c r="E150" s="89" t="s">
        <v>60</v>
      </c>
      <c r="F150" s="73">
        <v>14409.048000000001</v>
      </c>
      <c r="G150" s="73">
        <v>806.0300000000002</v>
      </c>
      <c r="H150" s="75">
        <v>978.42000000000007</v>
      </c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5">
        <f t="shared" si="21"/>
        <v>1784.4500000000003</v>
      </c>
      <c r="T150" s="75">
        <f t="shared" si="22"/>
        <v>12624.598</v>
      </c>
      <c r="U150" s="76">
        <f t="shared" si="26"/>
        <v>0.12384232462824749</v>
      </c>
    </row>
    <row r="151" spans="1:21" ht="15.45" customHeight="1" x14ac:dyDescent="0.3">
      <c r="A151" s="70" t="s">
        <v>29</v>
      </c>
      <c r="B151" s="72" t="s">
        <v>34</v>
      </c>
      <c r="C151" s="72" t="s">
        <v>101</v>
      </c>
      <c r="D151" s="86" t="s">
        <v>7</v>
      </c>
      <c r="E151" s="89" t="s">
        <v>61</v>
      </c>
      <c r="F151" s="73">
        <v>30692.187999999991</v>
      </c>
      <c r="G151" s="73">
        <v>95.981999999999999</v>
      </c>
      <c r="H151" s="75">
        <v>221.39</v>
      </c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5">
        <f t="shared" si="21"/>
        <v>317.37199999999996</v>
      </c>
      <c r="T151" s="75">
        <f t="shared" si="22"/>
        <v>30374.815999999992</v>
      </c>
      <c r="U151" s="76">
        <f t="shared" si="26"/>
        <v>1.0340481428042864E-2</v>
      </c>
    </row>
    <row r="152" spans="1:21" ht="15.45" customHeight="1" x14ac:dyDescent="0.3">
      <c r="A152" s="70" t="s">
        <v>29</v>
      </c>
      <c r="B152" s="72" t="s">
        <v>34</v>
      </c>
      <c r="C152" s="72" t="s">
        <v>101</v>
      </c>
      <c r="D152" s="86" t="s">
        <v>8</v>
      </c>
      <c r="E152" s="89" t="s">
        <v>62</v>
      </c>
      <c r="F152" s="73">
        <v>1885.800000000002</v>
      </c>
      <c r="G152" s="73">
        <v>196.51992000000001</v>
      </c>
      <c r="H152" s="75">
        <v>80.356880000000004</v>
      </c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5">
        <f t="shared" si="21"/>
        <v>276.8768</v>
      </c>
      <c r="T152" s="75">
        <f t="shared" si="22"/>
        <v>1608.923200000002</v>
      </c>
      <c r="U152" s="76">
        <f t="shared" si="26"/>
        <v>0.14682193233640881</v>
      </c>
    </row>
    <row r="153" spans="1:21" ht="15.45" customHeight="1" x14ac:dyDescent="0.3">
      <c r="A153" s="70" t="s">
        <v>29</v>
      </c>
      <c r="B153" s="72" t="s">
        <v>34</v>
      </c>
      <c r="C153" s="72" t="s">
        <v>101</v>
      </c>
      <c r="D153" s="86" t="s">
        <v>9</v>
      </c>
      <c r="E153" s="89" t="s">
        <v>63</v>
      </c>
      <c r="F153" s="73">
        <v>135833.6937360006</v>
      </c>
      <c r="G153" s="73">
        <v>10557.00462</v>
      </c>
      <c r="H153" s="75">
        <v>11145.4305</v>
      </c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5">
        <f t="shared" si="21"/>
        <v>21702.435120000002</v>
      </c>
      <c r="T153" s="75">
        <f t="shared" si="22"/>
        <v>114131.25861600059</v>
      </c>
      <c r="U153" s="76">
        <f t="shared" si="26"/>
        <v>0.15977210457207872</v>
      </c>
    </row>
    <row r="154" spans="1:21" ht="15.45" customHeight="1" x14ac:dyDescent="0.3">
      <c r="A154" s="70" t="s">
        <v>29</v>
      </c>
      <c r="B154" s="72" t="s">
        <v>34</v>
      </c>
      <c r="C154" s="72" t="s">
        <v>101</v>
      </c>
      <c r="D154" s="86" t="s">
        <v>10</v>
      </c>
      <c r="E154" s="89" t="s">
        <v>64</v>
      </c>
      <c r="F154" s="73">
        <v>42074.699999999691</v>
      </c>
      <c r="G154" s="73">
        <v>3184.8521800000012</v>
      </c>
      <c r="H154" s="75">
        <v>3167.6151199999999</v>
      </c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5">
        <f t="shared" si="21"/>
        <v>6352.4673000000012</v>
      </c>
      <c r="T154" s="75">
        <f t="shared" si="22"/>
        <v>35722.232699999688</v>
      </c>
      <c r="U154" s="76">
        <f t="shared" si="26"/>
        <v>0.15098069148443238</v>
      </c>
    </row>
    <row r="155" spans="1:21" ht="15.45" customHeight="1" x14ac:dyDescent="0.3">
      <c r="A155" s="70" t="s">
        <v>29</v>
      </c>
      <c r="B155" s="72" t="s">
        <v>34</v>
      </c>
      <c r="C155" s="72" t="s">
        <v>101</v>
      </c>
      <c r="D155" s="86" t="s">
        <v>11</v>
      </c>
      <c r="E155" s="89" t="s">
        <v>65</v>
      </c>
      <c r="F155" s="73">
        <v>4635.5599999999986</v>
      </c>
      <c r="G155" s="73">
        <v>361.52064000000018</v>
      </c>
      <c r="H155" s="75">
        <v>172.97330000000011</v>
      </c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5">
        <f t="shared" si="21"/>
        <v>534.49394000000029</v>
      </c>
      <c r="T155" s="75">
        <f t="shared" si="22"/>
        <v>4101.0660599999983</v>
      </c>
      <c r="U155" s="76">
        <f t="shared" si="26"/>
        <v>0.11530299251870334</v>
      </c>
    </row>
    <row r="156" spans="1:21" ht="15.45" customHeight="1" x14ac:dyDescent="0.3">
      <c r="A156" s="70" t="s">
        <v>29</v>
      </c>
      <c r="B156" s="72" t="s">
        <v>34</v>
      </c>
      <c r="C156" s="72" t="s">
        <v>101</v>
      </c>
      <c r="D156" s="86" t="s">
        <v>12</v>
      </c>
      <c r="E156" s="89" t="s">
        <v>66</v>
      </c>
      <c r="F156" s="73">
        <v>2468.400000000001</v>
      </c>
      <c r="G156" s="73">
        <v>226.68863999999999</v>
      </c>
      <c r="H156" s="75">
        <v>311.11150000000009</v>
      </c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5">
        <f t="shared" si="21"/>
        <v>537.80014000000006</v>
      </c>
      <c r="T156" s="75">
        <f t="shared" si="22"/>
        <v>1930.5998600000009</v>
      </c>
      <c r="U156" s="76">
        <f t="shared" si="26"/>
        <v>0.21787398314697773</v>
      </c>
    </row>
    <row r="157" spans="1:21" ht="15.45" customHeight="1" x14ac:dyDescent="0.3">
      <c r="A157" s="70" t="s">
        <v>29</v>
      </c>
      <c r="B157" s="72" t="s">
        <v>34</v>
      </c>
      <c r="C157" s="72" t="s">
        <v>101</v>
      </c>
      <c r="D157" s="86" t="s">
        <v>13</v>
      </c>
      <c r="E157" s="89" t="s">
        <v>67</v>
      </c>
      <c r="F157" s="73">
        <v>109409.5860000002</v>
      </c>
      <c r="G157" s="73">
        <v>11908.096760000009</v>
      </c>
      <c r="H157" s="75">
        <v>10263.36478</v>
      </c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5">
        <f t="shared" si="21"/>
        <v>22171.461540000011</v>
      </c>
      <c r="T157" s="75">
        <f t="shared" si="22"/>
        <v>87238.124460000196</v>
      </c>
      <c r="U157" s="76">
        <f t="shared" si="26"/>
        <v>0.20264642569801855</v>
      </c>
    </row>
    <row r="158" spans="1:21" ht="15.45" customHeight="1" x14ac:dyDescent="0.3">
      <c r="A158" s="70" t="s">
        <v>29</v>
      </c>
      <c r="B158" s="72" t="s">
        <v>34</v>
      </c>
      <c r="C158" s="72" t="s">
        <v>101</v>
      </c>
      <c r="D158" s="86" t="s">
        <v>14</v>
      </c>
      <c r="E158" s="89" t="s">
        <v>68</v>
      </c>
      <c r="F158" s="73">
        <v>114786.6599999997</v>
      </c>
      <c r="G158" s="73">
        <v>6927.5241000000069</v>
      </c>
      <c r="H158" s="75">
        <v>8787.5693200000023</v>
      </c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5">
        <f t="shared" si="21"/>
        <v>15715.093420000008</v>
      </c>
      <c r="T158" s="75">
        <f t="shared" si="22"/>
        <v>99071.566579999693</v>
      </c>
      <c r="U158" s="76">
        <f t="shared" si="26"/>
        <v>0.13690696654123441</v>
      </c>
    </row>
    <row r="159" spans="1:21" ht="15.45" customHeight="1" x14ac:dyDescent="0.3">
      <c r="A159" s="70" t="s">
        <v>29</v>
      </c>
      <c r="B159" s="72" t="s">
        <v>34</v>
      </c>
      <c r="C159" s="72" t="s">
        <v>101</v>
      </c>
      <c r="D159" s="86" t="s">
        <v>15</v>
      </c>
      <c r="E159" s="89" t="s">
        <v>69</v>
      </c>
      <c r="F159" s="73">
        <v>31246</v>
      </c>
      <c r="G159" s="73">
        <v>652.16182000000003</v>
      </c>
      <c r="H159" s="75">
        <v>1364.097</v>
      </c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5">
        <f t="shared" si="21"/>
        <v>2016.25882</v>
      </c>
      <c r="T159" s="75">
        <f t="shared" si="22"/>
        <v>29229.741180000001</v>
      </c>
      <c r="U159" s="76">
        <f t="shared" si="26"/>
        <v>6.4528541893362351E-2</v>
      </c>
    </row>
    <row r="160" spans="1:21" ht="15.45" customHeight="1" x14ac:dyDescent="0.3">
      <c r="A160" s="70" t="s">
        <v>29</v>
      </c>
      <c r="B160" s="72" t="s">
        <v>34</v>
      </c>
      <c r="C160" s="72" t="s">
        <v>101</v>
      </c>
      <c r="D160" s="86" t="s">
        <v>16</v>
      </c>
      <c r="E160" s="89" t="s">
        <v>70</v>
      </c>
      <c r="F160" s="73">
        <v>24168.89799999999</v>
      </c>
      <c r="G160" s="73">
        <v>1479.30782</v>
      </c>
      <c r="H160" s="75">
        <v>1577.96668</v>
      </c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5">
        <f t="shared" si="21"/>
        <v>3057.2745</v>
      </c>
      <c r="T160" s="75">
        <f t="shared" si="22"/>
        <v>21111.623499999991</v>
      </c>
      <c r="U160" s="76">
        <f t="shared" si="26"/>
        <v>0.12649623081697814</v>
      </c>
    </row>
    <row r="161" spans="1:21" ht="15.45" customHeight="1" x14ac:dyDescent="0.3">
      <c r="A161" s="70" t="s">
        <v>29</v>
      </c>
      <c r="B161" s="72" t="s">
        <v>34</v>
      </c>
      <c r="C161" s="72" t="s">
        <v>101</v>
      </c>
      <c r="D161" s="86" t="s">
        <v>17</v>
      </c>
      <c r="E161" s="89" t="s">
        <v>71</v>
      </c>
      <c r="F161" s="73">
        <v>100808.48</v>
      </c>
      <c r="G161" s="73">
        <v>4939.6126800000002</v>
      </c>
      <c r="H161" s="75">
        <v>4262.9228999999978</v>
      </c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5">
        <f t="shared" si="21"/>
        <v>9202.5355799999979</v>
      </c>
      <c r="T161" s="75">
        <f t="shared" si="22"/>
        <v>91605.94442</v>
      </c>
      <c r="U161" s="76">
        <f t="shared" si="26"/>
        <v>9.1287316106740207E-2</v>
      </c>
    </row>
    <row r="162" spans="1:21" ht="15.45" customHeight="1" x14ac:dyDescent="0.3">
      <c r="A162" s="70" t="s">
        <v>29</v>
      </c>
      <c r="B162" s="72" t="s">
        <v>34</v>
      </c>
      <c r="C162" s="72" t="s">
        <v>101</v>
      </c>
      <c r="D162" s="86" t="s">
        <v>18</v>
      </c>
      <c r="E162" s="89" t="s">
        <v>72</v>
      </c>
      <c r="F162" s="73">
        <v>4835.1800000000057</v>
      </c>
      <c r="G162" s="73">
        <v>340.21780000000012</v>
      </c>
      <c r="H162" s="75">
        <v>207.05364000000009</v>
      </c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5">
        <f t="shared" si="21"/>
        <v>547.27144000000021</v>
      </c>
      <c r="T162" s="75">
        <f t="shared" si="22"/>
        <v>4287.9085600000053</v>
      </c>
      <c r="U162" s="76">
        <f t="shared" si="26"/>
        <v>0.11318532919146744</v>
      </c>
    </row>
    <row r="163" spans="1:21" ht="15.45" customHeight="1" x14ac:dyDescent="0.3">
      <c r="A163" s="70" t="s">
        <v>29</v>
      </c>
      <c r="B163" s="72" t="s">
        <v>34</v>
      </c>
      <c r="C163" s="72" t="s">
        <v>101</v>
      </c>
      <c r="D163" s="86" t="s">
        <v>19</v>
      </c>
      <c r="E163" s="89" t="s">
        <v>73</v>
      </c>
      <c r="F163" s="73">
        <v>74981.66</v>
      </c>
      <c r="G163" s="73">
        <v>2554.567680000001</v>
      </c>
      <c r="H163" s="75">
        <v>2613.01586</v>
      </c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5">
        <f t="shared" si="21"/>
        <v>5167.5835400000014</v>
      </c>
      <c r="T163" s="75">
        <f t="shared" si="22"/>
        <v>69814.076459999997</v>
      </c>
      <c r="U163" s="76">
        <f t="shared" si="26"/>
        <v>6.8917966606767592E-2</v>
      </c>
    </row>
    <row r="164" spans="1:21" ht="15.45" customHeight="1" x14ac:dyDescent="0.3">
      <c r="A164" s="70" t="s">
        <v>29</v>
      </c>
      <c r="B164" s="72" t="s">
        <v>34</v>
      </c>
      <c r="C164" s="72" t="s">
        <v>101</v>
      </c>
      <c r="D164" s="86" t="s">
        <v>20</v>
      </c>
      <c r="E164" s="89" t="s">
        <v>74</v>
      </c>
      <c r="F164" s="73">
        <v>6459.9999999999991</v>
      </c>
      <c r="G164" s="73">
        <v>672.1755800000002</v>
      </c>
      <c r="H164" s="75">
        <v>420.97474000000011</v>
      </c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5">
        <f t="shared" si="21"/>
        <v>1093.1503200000002</v>
      </c>
      <c r="T164" s="75">
        <f t="shared" si="22"/>
        <v>5366.8496799999994</v>
      </c>
      <c r="U164" s="76">
        <f t="shared" si="26"/>
        <v>0.16921831578947374</v>
      </c>
    </row>
    <row r="165" spans="1:21" ht="15.45" customHeight="1" x14ac:dyDescent="0.3">
      <c r="A165" s="70" t="s">
        <v>29</v>
      </c>
      <c r="B165" s="72" t="s">
        <v>34</v>
      </c>
      <c r="C165" s="72" t="s">
        <v>101</v>
      </c>
      <c r="D165" s="86" t="s">
        <v>21</v>
      </c>
      <c r="E165" s="89" t="s">
        <v>75</v>
      </c>
      <c r="F165" s="73">
        <v>3264</v>
      </c>
      <c r="G165" s="73">
        <v>14.756</v>
      </c>
      <c r="H165" s="75">
        <v>460.40454000000011</v>
      </c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5">
        <f t="shared" si="21"/>
        <v>475.16054000000008</v>
      </c>
      <c r="T165" s="75">
        <f t="shared" si="22"/>
        <v>2788.8394600000001</v>
      </c>
      <c r="U165" s="76">
        <f t="shared" si="26"/>
        <v>0.14557614583333336</v>
      </c>
    </row>
    <row r="166" spans="1:21" ht="15.45" customHeight="1" x14ac:dyDescent="0.3">
      <c r="A166" s="70" t="s">
        <v>29</v>
      </c>
      <c r="B166" s="72" t="s">
        <v>34</v>
      </c>
      <c r="C166" s="72" t="s">
        <v>101</v>
      </c>
      <c r="D166" s="86" t="s">
        <v>22</v>
      </c>
      <c r="E166" s="89" t="s">
        <v>76</v>
      </c>
      <c r="F166" s="73">
        <v>20211.600000000031</v>
      </c>
      <c r="G166" s="73">
        <v>338.41082000000011</v>
      </c>
      <c r="H166" s="75">
        <v>2445.3087799999998</v>
      </c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5">
        <f t="shared" si="21"/>
        <v>2783.7195999999999</v>
      </c>
      <c r="T166" s="75">
        <f t="shared" si="22"/>
        <v>17427.880400000031</v>
      </c>
      <c r="U166" s="76">
        <f t="shared" si="26"/>
        <v>0.13772880919867778</v>
      </c>
    </row>
    <row r="167" spans="1:21" ht="15.45" customHeight="1" x14ac:dyDescent="0.3">
      <c r="A167" s="70" t="s">
        <v>29</v>
      </c>
      <c r="B167" s="72" t="s">
        <v>34</v>
      </c>
      <c r="C167" s="72" t="s">
        <v>101</v>
      </c>
      <c r="D167" s="86" t="s">
        <v>23</v>
      </c>
      <c r="E167" s="89" t="s">
        <v>77</v>
      </c>
      <c r="F167" s="73">
        <v>1235.2200000000009</v>
      </c>
      <c r="G167" s="73">
        <v>24.117740000000001</v>
      </c>
      <c r="H167" s="75">
        <v>46.587040000000002</v>
      </c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5">
        <f t="shared" si="21"/>
        <v>70.70478</v>
      </c>
      <c r="T167" s="75">
        <f t="shared" si="22"/>
        <v>1164.5152200000009</v>
      </c>
      <c r="U167" s="76">
        <f t="shared" si="26"/>
        <v>5.7240637295380536E-2</v>
      </c>
    </row>
    <row r="168" spans="1:21" ht="15.45" customHeight="1" x14ac:dyDescent="0.3">
      <c r="A168" s="70" t="s">
        <v>29</v>
      </c>
      <c r="B168" s="72" t="s">
        <v>34</v>
      </c>
      <c r="C168" s="72" t="s">
        <v>101</v>
      </c>
      <c r="D168" s="86" t="s">
        <v>24</v>
      </c>
      <c r="E168" s="89" t="s">
        <v>78</v>
      </c>
      <c r="F168" s="73">
        <v>36352.932000000081</v>
      </c>
      <c r="G168" s="73">
        <v>1768.8624</v>
      </c>
      <c r="H168" s="75">
        <v>1955.0020600000009</v>
      </c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5">
        <f t="shared" si="21"/>
        <v>3723.8644600000007</v>
      </c>
      <c r="T168" s="75">
        <f t="shared" si="22"/>
        <v>32629.06754000008</v>
      </c>
      <c r="U168" s="76">
        <f t="shared" si="26"/>
        <v>0.10243642686097486</v>
      </c>
    </row>
    <row r="169" spans="1:21" ht="15.45" customHeight="1" x14ac:dyDescent="0.3">
      <c r="A169" s="70" t="s">
        <v>29</v>
      </c>
      <c r="B169" s="72" t="s">
        <v>34</v>
      </c>
      <c r="C169" s="72" t="s">
        <v>101</v>
      </c>
      <c r="D169" s="86" t="s">
        <v>25</v>
      </c>
      <c r="E169" s="89" t="s">
        <v>79</v>
      </c>
      <c r="F169" s="73">
        <v>2423.1799999999848</v>
      </c>
      <c r="G169" s="73">
        <v>103.79894</v>
      </c>
      <c r="H169" s="75">
        <v>20.506420000000009</v>
      </c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5">
        <f t="shared" si="21"/>
        <v>124.30536000000001</v>
      </c>
      <c r="T169" s="75">
        <f t="shared" si="22"/>
        <v>2298.874639999985</v>
      </c>
      <c r="U169" s="76">
        <f t="shared" si="26"/>
        <v>5.1298442542444547E-2</v>
      </c>
    </row>
    <row r="170" spans="1:21" s="78" customFormat="1" ht="15.45" customHeight="1" x14ac:dyDescent="0.3">
      <c r="A170" s="66" t="s">
        <v>30</v>
      </c>
      <c r="B170" s="65" t="s">
        <v>54</v>
      </c>
      <c r="C170" s="77"/>
      <c r="D170" s="90"/>
      <c r="E170" s="91"/>
      <c r="F170" s="58">
        <f>SUM(F171:F197)</f>
        <v>9525277.2193945739</v>
      </c>
      <c r="G170" s="58">
        <f>SUM(G171:G197)</f>
        <v>574268.05549999978</v>
      </c>
      <c r="H170" s="58">
        <f t="shared" ref="H170:R170" si="27">SUM(H171:H197)</f>
        <v>619419.58850000019</v>
      </c>
      <c r="I170" s="58">
        <f t="shared" si="27"/>
        <v>0</v>
      </c>
      <c r="J170" s="58">
        <f t="shared" si="27"/>
        <v>0</v>
      </c>
      <c r="K170" s="58">
        <f t="shared" si="27"/>
        <v>0</v>
      </c>
      <c r="L170" s="58">
        <f t="shared" si="27"/>
        <v>0</v>
      </c>
      <c r="M170" s="58">
        <f t="shared" si="27"/>
        <v>0</v>
      </c>
      <c r="N170" s="58">
        <f t="shared" si="27"/>
        <v>0</v>
      </c>
      <c r="O170" s="58">
        <f t="shared" si="27"/>
        <v>0</v>
      </c>
      <c r="P170" s="58">
        <f t="shared" si="27"/>
        <v>0</v>
      </c>
      <c r="Q170" s="58">
        <f t="shared" si="27"/>
        <v>0</v>
      </c>
      <c r="R170" s="58">
        <f t="shared" si="27"/>
        <v>0</v>
      </c>
      <c r="S170" s="2">
        <f t="shared" si="21"/>
        <v>1193687.6439999999</v>
      </c>
      <c r="T170" s="2">
        <f t="shared" si="22"/>
        <v>8331589.5753945746</v>
      </c>
      <c r="U170" s="62">
        <f t="shared" si="26"/>
        <v>0.12531789012602307</v>
      </c>
    </row>
    <row r="171" spans="1:21" ht="15.45" customHeight="1" x14ac:dyDescent="0.3">
      <c r="A171" s="70" t="s">
        <v>30</v>
      </c>
      <c r="B171" s="71" t="s">
        <v>33</v>
      </c>
      <c r="C171" s="72" t="s">
        <v>101</v>
      </c>
      <c r="D171" s="86" t="s">
        <v>2</v>
      </c>
      <c r="E171" s="71" t="s">
        <v>55</v>
      </c>
      <c r="F171" s="73">
        <v>320563.37500000012</v>
      </c>
      <c r="G171" s="73">
        <v>0</v>
      </c>
      <c r="H171" s="75">
        <v>0</v>
      </c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5">
        <f t="shared" si="21"/>
        <v>0</v>
      </c>
      <c r="T171" s="75">
        <f t="shared" si="22"/>
        <v>320563.37500000012</v>
      </c>
      <c r="U171" s="76">
        <f t="shared" si="26"/>
        <v>0</v>
      </c>
    </row>
    <row r="172" spans="1:21" ht="15.45" customHeight="1" x14ac:dyDescent="0.3">
      <c r="A172" s="70" t="s">
        <v>30</v>
      </c>
      <c r="B172" s="71" t="s">
        <v>33</v>
      </c>
      <c r="C172" s="72" t="s">
        <v>101</v>
      </c>
      <c r="D172" s="86" t="s">
        <v>3</v>
      </c>
      <c r="E172" s="56" t="s">
        <v>56</v>
      </c>
      <c r="F172" s="73">
        <v>27500</v>
      </c>
      <c r="G172" s="73">
        <v>0</v>
      </c>
      <c r="H172" s="75">
        <v>0</v>
      </c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5">
        <f t="shared" si="21"/>
        <v>0</v>
      </c>
      <c r="T172" s="75">
        <f t="shared" si="22"/>
        <v>27500</v>
      </c>
      <c r="U172" s="76">
        <f t="shared" si="26"/>
        <v>0</v>
      </c>
    </row>
    <row r="173" spans="1:21" ht="15.45" customHeight="1" x14ac:dyDescent="0.3">
      <c r="A173" s="70" t="s">
        <v>30</v>
      </c>
      <c r="B173" s="71" t="s">
        <v>33</v>
      </c>
      <c r="C173" s="72" t="s">
        <v>101</v>
      </c>
      <c r="D173" s="86">
        <v>1551</v>
      </c>
      <c r="E173" s="56" t="s">
        <v>57</v>
      </c>
      <c r="F173" s="73">
        <v>584119.90829457401</v>
      </c>
      <c r="G173" s="73">
        <v>0</v>
      </c>
      <c r="H173" s="75">
        <v>0</v>
      </c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5">
        <f t="shared" si="21"/>
        <v>0</v>
      </c>
      <c r="T173" s="75">
        <f t="shared" si="22"/>
        <v>584119.90829457401</v>
      </c>
      <c r="U173" s="76">
        <f t="shared" si="26"/>
        <v>0</v>
      </c>
    </row>
    <row r="174" spans="1:21" ht="15.45" customHeight="1" x14ac:dyDescent="0.3">
      <c r="A174" s="70" t="s">
        <v>30</v>
      </c>
      <c r="B174" s="71" t="s">
        <v>33</v>
      </c>
      <c r="C174" s="72" t="s">
        <v>101</v>
      </c>
      <c r="D174" s="56">
        <v>1560</v>
      </c>
      <c r="E174" s="86" t="s">
        <v>84</v>
      </c>
      <c r="F174" s="73"/>
      <c r="G174" s="73">
        <v>1937.34475</v>
      </c>
      <c r="H174" s="75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5">
        <f t="shared" ref="S174" si="28">SUM(G174:R174)</f>
        <v>1937.34475</v>
      </c>
      <c r="T174" s="75">
        <f t="shared" ref="T174" si="29">F174-S174</f>
        <v>-1937.34475</v>
      </c>
      <c r="U174" s="76"/>
    </row>
    <row r="175" spans="1:21" ht="15.45" customHeight="1" x14ac:dyDescent="0.3">
      <c r="A175" s="70" t="s">
        <v>30</v>
      </c>
      <c r="B175" s="72" t="s">
        <v>34</v>
      </c>
      <c r="C175" s="72" t="s">
        <v>101</v>
      </c>
      <c r="D175" s="86" t="s">
        <v>96</v>
      </c>
      <c r="E175" s="54" t="s">
        <v>102</v>
      </c>
      <c r="F175" s="73">
        <v>2750</v>
      </c>
      <c r="G175" s="73">
        <v>0</v>
      </c>
      <c r="H175" s="75">
        <v>0</v>
      </c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5">
        <f t="shared" si="21"/>
        <v>0</v>
      </c>
      <c r="T175" s="75">
        <f t="shared" si="22"/>
        <v>2750</v>
      </c>
      <c r="U175" s="76">
        <f t="shared" si="26"/>
        <v>0</v>
      </c>
    </row>
    <row r="176" spans="1:21" ht="15.45" customHeight="1" x14ac:dyDescent="0.3">
      <c r="A176" s="70" t="s">
        <v>30</v>
      </c>
      <c r="B176" s="72" t="s">
        <v>34</v>
      </c>
      <c r="C176" s="72" t="s">
        <v>101</v>
      </c>
      <c r="D176" s="86" t="s">
        <v>4</v>
      </c>
      <c r="E176" s="56" t="s">
        <v>58</v>
      </c>
      <c r="F176" s="73">
        <v>1147420.7</v>
      </c>
      <c r="G176" s="73">
        <v>94373.866250000006</v>
      </c>
      <c r="H176" s="75">
        <v>99254.43299999999</v>
      </c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5">
        <f t="shared" si="21"/>
        <v>193628.29924999998</v>
      </c>
      <c r="T176" s="75">
        <f t="shared" si="22"/>
        <v>953792.40075000003</v>
      </c>
      <c r="U176" s="76">
        <f t="shared" si="26"/>
        <v>0.16875092043397857</v>
      </c>
    </row>
    <row r="177" spans="1:21" ht="15.45" customHeight="1" x14ac:dyDescent="0.3">
      <c r="A177" s="70" t="s">
        <v>30</v>
      </c>
      <c r="B177" s="72" t="s">
        <v>34</v>
      </c>
      <c r="C177" s="72" t="s">
        <v>101</v>
      </c>
      <c r="D177" s="86" t="s">
        <v>5</v>
      </c>
      <c r="E177" s="56" t="s">
        <v>59</v>
      </c>
      <c r="F177" s="73">
        <v>1835853.525000002</v>
      </c>
      <c r="G177" s="73">
        <v>132525.2115</v>
      </c>
      <c r="H177" s="75">
        <v>139132.378</v>
      </c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5">
        <f t="shared" si="21"/>
        <v>271657.5895</v>
      </c>
      <c r="T177" s="75">
        <f t="shared" si="22"/>
        <v>1564195.935500002</v>
      </c>
      <c r="U177" s="76">
        <f t="shared" si="26"/>
        <v>0.14797345528968586</v>
      </c>
    </row>
    <row r="178" spans="1:21" ht="15.45" customHeight="1" x14ac:dyDescent="0.3">
      <c r="A178" s="70" t="s">
        <v>30</v>
      </c>
      <c r="B178" s="72" t="s">
        <v>34</v>
      </c>
      <c r="C178" s="72" t="s">
        <v>101</v>
      </c>
      <c r="D178" s="86" t="s">
        <v>6</v>
      </c>
      <c r="E178" s="56" t="s">
        <v>60</v>
      </c>
      <c r="F178" s="73">
        <v>97784.699999999953</v>
      </c>
      <c r="G178" s="73">
        <v>6377.2000000000007</v>
      </c>
      <c r="H178" s="75">
        <v>7676.25</v>
      </c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5">
        <f t="shared" si="21"/>
        <v>14053.45</v>
      </c>
      <c r="T178" s="75">
        <f t="shared" si="22"/>
        <v>83731.249999999956</v>
      </c>
      <c r="U178" s="76">
        <f t="shared" si="26"/>
        <v>0.14371829130733138</v>
      </c>
    </row>
    <row r="179" spans="1:21" ht="15.45" customHeight="1" x14ac:dyDescent="0.3">
      <c r="A179" s="70" t="s">
        <v>30</v>
      </c>
      <c r="B179" s="72" t="s">
        <v>34</v>
      </c>
      <c r="C179" s="72" t="s">
        <v>101</v>
      </c>
      <c r="D179" s="86" t="s">
        <v>7</v>
      </c>
      <c r="E179" s="56" t="s">
        <v>61</v>
      </c>
      <c r="F179" s="73">
        <v>243375.05</v>
      </c>
      <c r="G179" s="73">
        <v>776.32500000000005</v>
      </c>
      <c r="H179" s="75">
        <v>1547.125</v>
      </c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5">
        <f t="shared" si="21"/>
        <v>2323.4499999999998</v>
      </c>
      <c r="T179" s="75">
        <f t="shared" si="22"/>
        <v>241051.59999999998</v>
      </c>
      <c r="U179" s="76">
        <f t="shared" si="26"/>
        <v>9.5467879718976936E-3</v>
      </c>
    </row>
    <row r="180" spans="1:21" ht="15.45" customHeight="1" x14ac:dyDescent="0.3">
      <c r="A180" s="70" t="s">
        <v>30</v>
      </c>
      <c r="B180" s="72" t="s">
        <v>34</v>
      </c>
      <c r="C180" s="72" t="s">
        <v>101</v>
      </c>
      <c r="D180" s="86" t="s">
        <v>8</v>
      </c>
      <c r="E180" s="56" t="s">
        <v>62</v>
      </c>
      <c r="F180" s="73">
        <v>13852.500000000029</v>
      </c>
      <c r="G180" s="73">
        <v>1321.617</v>
      </c>
      <c r="H180" s="75">
        <v>628.91050000000018</v>
      </c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5">
        <f t="shared" si="21"/>
        <v>1950.5275000000001</v>
      </c>
      <c r="T180" s="75">
        <f t="shared" si="22"/>
        <v>11901.972500000029</v>
      </c>
      <c r="U180" s="76">
        <f t="shared" si="26"/>
        <v>0.14080689406244332</v>
      </c>
    </row>
    <row r="181" spans="1:21" ht="15.45" customHeight="1" x14ac:dyDescent="0.3">
      <c r="A181" s="70" t="s">
        <v>30</v>
      </c>
      <c r="B181" s="72" t="s">
        <v>34</v>
      </c>
      <c r="C181" s="72" t="s">
        <v>101</v>
      </c>
      <c r="D181" s="86" t="s">
        <v>9</v>
      </c>
      <c r="E181" s="56" t="s">
        <v>63</v>
      </c>
      <c r="F181" s="73">
        <v>1096928.861100001</v>
      </c>
      <c r="G181" s="73">
        <v>80894.093999999983</v>
      </c>
      <c r="H181" s="75">
        <v>85299.125250000012</v>
      </c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5">
        <f t="shared" si="21"/>
        <v>166193.21924999999</v>
      </c>
      <c r="T181" s="75">
        <f t="shared" si="22"/>
        <v>930735.64185000106</v>
      </c>
      <c r="U181" s="76">
        <f t="shared" si="26"/>
        <v>0.1515077459839477</v>
      </c>
    </row>
    <row r="182" spans="1:21" ht="15.45" customHeight="1" x14ac:dyDescent="0.3">
      <c r="A182" s="70" t="s">
        <v>30</v>
      </c>
      <c r="B182" s="72" t="s">
        <v>34</v>
      </c>
      <c r="C182" s="72" t="s">
        <v>101</v>
      </c>
      <c r="D182" s="86" t="s">
        <v>10</v>
      </c>
      <c r="E182" s="56" t="s">
        <v>64</v>
      </c>
      <c r="F182" s="73">
        <v>302700.00000000017</v>
      </c>
      <c r="G182" s="73">
        <v>22948.441999999999</v>
      </c>
      <c r="H182" s="75">
        <v>23334.262749999991</v>
      </c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5">
        <f t="shared" si="21"/>
        <v>46282.70474999999</v>
      </c>
      <c r="T182" s="75">
        <f t="shared" si="22"/>
        <v>256417.2952500002</v>
      </c>
      <c r="U182" s="76">
        <f t="shared" si="26"/>
        <v>0.15289958622398403</v>
      </c>
    </row>
    <row r="183" spans="1:21" ht="15.45" customHeight="1" x14ac:dyDescent="0.3">
      <c r="A183" s="70" t="s">
        <v>30</v>
      </c>
      <c r="B183" s="72" t="s">
        <v>34</v>
      </c>
      <c r="C183" s="72" t="s">
        <v>101</v>
      </c>
      <c r="D183" s="86" t="s">
        <v>11</v>
      </c>
      <c r="E183" s="56" t="s">
        <v>65</v>
      </c>
      <c r="F183" s="73">
        <v>37493.500000000073</v>
      </c>
      <c r="G183" s="73">
        <v>2924.0639999999999</v>
      </c>
      <c r="H183" s="75">
        <v>1399.0487499999999</v>
      </c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5">
        <f t="shared" si="21"/>
        <v>4323.1127500000002</v>
      </c>
      <c r="T183" s="75">
        <f t="shared" si="22"/>
        <v>33170.387250000073</v>
      </c>
      <c r="U183" s="76">
        <f t="shared" si="26"/>
        <v>0.11530299251870302</v>
      </c>
    </row>
    <row r="184" spans="1:21" ht="15.45" customHeight="1" x14ac:dyDescent="0.3">
      <c r="A184" s="70" t="s">
        <v>30</v>
      </c>
      <c r="B184" s="72" t="s">
        <v>34</v>
      </c>
      <c r="C184" s="72" t="s">
        <v>101</v>
      </c>
      <c r="D184" s="86" t="s">
        <v>12</v>
      </c>
      <c r="E184" s="56" t="s">
        <v>66</v>
      </c>
      <c r="F184" s="73">
        <v>19965</v>
      </c>
      <c r="G184" s="73">
        <v>1780.239</v>
      </c>
      <c r="H184" s="75">
        <v>2515.3932500000001</v>
      </c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5">
        <f t="shared" si="21"/>
        <v>4295.6322500000006</v>
      </c>
      <c r="T184" s="75">
        <f t="shared" si="22"/>
        <v>15669.367749999999</v>
      </c>
      <c r="U184" s="76">
        <f t="shared" si="26"/>
        <v>0.21515813924367647</v>
      </c>
    </row>
    <row r="185" spans="1:21" ht="15.45" customHeight="1" x14ac:dyDescent="0.3">
      <c r="A185" s="70" t="s">
        <v>30</v>
      </c>
      <c r="B185" s="72" t="s">
        <v>34</v>
      </c>
      <c r="C185" s="72" t="s">
        <v>101</v>
      </c>
      <c r="D185" s="86" t="s">
        <v>13</v>
      </c>
      <c r="E185" s="56" t="s">
        <v>67</v>
      </c>
      <c r="F185" s="73">
        <v>884930.47499999998</v>
      </c>
      <c r="G185" s="73">
        <v>96315.488499999934</v>
      </c>
      <c r="H185" s="75">
        <v>83012.509249999974</v>
      </c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5">
        <f t="shared" si="21"/>
        <v>179327.99774999992</v>
      </c>
      <c r="T185" s="75">
        <f t="shared" si="22"/>
        <v>705602.47725</v>
      </c>
      <c r="U185" s="76">
        <f t="shared" si="26"/>
        <v>0.20264642569801875</v>
      </c>
    </row>
    <row r="186" spans="1:21" ht="15.45" customHeight="1" x14ac:dyDescent="0.3">
      <c r="A186" s="70" t="s">
        <v>30</v>
      </c>
      <c r="B186" s="72" t="s">
        <v>34</v>
      </c>
      <c r="C186" s="72" t="s">
        <v>101</v>
      </c>
      <c r="D186" s="86" t="s">
        <v>14</v>
      </c>
      <c r="E186" s="56" t="s">
        <v>68</v>
      </c>
      <c r="F186" s="73">
        <v>909773.24999999779</v>
      </c>
      <c r="G186" s="73">
        <v>55183.974750000001</v>
      </c>
      <c r="H186" s="75">
        <v>70190.756750000015</v>
      </c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5">
        <f t="shared" si="21"/>
        <v>125374.73150000002</v>
      </c>
      <c r="T186" s="75">
        <f t="shared" si="22"/>
        <v>784398.51849999779</v>
      </c>
      <c r="U186" s="76">
        <f t="shared" si="26"/>
        <v>0.13780876883333329</v>
      </c>
    </row>
    <row r="187" spans="1:21" ht="15.45" customHeight="1" x14ac:dyDescent="0.3">
      <c r="A187" s="70" t="s">
        <v>30</v>
      </c>
      <c r="B187" s="72" t="s">
        <v>34</v>
      </c>
      <c r="C187" s="72" t="s">
        <v>101</v>
      </c>
      <c r="D187" s="86" t="s">
        <v>15</v>
      </c>
      <c r="E187" s="56" t="s">
        <v>69</v>
      </c>
      <c r="F187" s="73">
        <v>252725.00000000009</v>
      </c>
      <c r="G187" s="73">
        <v>5274.8382500000016</v>
      </c>
      <c r="H187" s="75">
        <v>11033.137500000001</v>
      </c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5">
        <f t="shared" si="21"/>
        <v>16307.975750000001</v>
      </c>
      <c r="T187" s="75">
        <f t="shared" si="22"/>
        <v>236417.02425000007</v>
      </c>
      <c r="U187" s="76">
        <f t="shared" si="26"/>
        <v>6.4528541893362337E-2</v>
      </c>
    </row>
    <row r="188" spans="1:21" ht="15.45" customHeight="1" x14ac:dyDescent="0.3">
      <c r="A188" s="70" t="s">
        <v>30</v>
      </c>
      <c r="B188" s="72" t="s">
        <v>34</v>
      </c>
      <c r="C188" s="72" t="s">
        <v>101</v>
      </c>
      <c r="D188" s="86" t="s">
        <v>16</v>
      </c>
      <c r="E188" s="56" t="s">
        <v>70</v>
      </c>
      <c r="F188" s="73">
        <v>179109.42499999999</v>
      </c>
      <c r="G188" s="73">
        <v>11800.254250000011</v>
      </c>
      <c r="H188" s="75">
        <v>10403.525</v>
      </c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5">
        <f t="shared" si="21"/>
        <v>22203.779250000011</v>
      </c>
      <c r="T188" s="75">
        <f t="shared" si="22"/>
        <v>156905.64574999997</v>
      </c>
      <c r="U188" s="76">
        <f t="shared" si="26"/>
        <v>0.12396767646370375</v>
      </c>
    </row>
    <row r="189" spans="1:21" ht="15.45" customHeight="1" x14ac:dyDescent="0.3">
      <c r="A189" s="70" t="s">
        <v>30</v>
      </c>
      <c r="B189" s="72" t="s">
        <v>34</v>
      </c>
      <c r="C189" s="72" t="s">
        <v>101</v>
      </c>
      <c r="D189" s="86" t="s">
        <v>17</v>
      </c>
      <c r="E189" s="56" t="s">
        <v>71</v>
      </c>
      <c r="F189" s="73">
        <v>634861.74999999919</v>
      </c>
      <c r="G189" s="73">
        <v>25506.591</v>
      </c>
      <c r="H189" s="75">
        <v>27492.86250000001</v>
      </c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5">
        <f t="shared" si="21"/>
        <v>52999.453500000011</v>
      </c>
      <c r="T189" s="75">
        <f t="shared" si="22"/>
        <v>581862.29649999912</v>
      </c>
      <c r="U189" s="76">
        <f t="shared" si="26"/>
        <v>8.3481881685264672E-2</v>
      </c>
    </row>
    <row r="190" spans="1:21" ht="15.45" customHeight="1" x14ac:dyDescent="0.3">
      <c r="A190" s="70" t="s">
        <v>30</v>
      </c>
      <c r="B190" s="72" t="s">
        <v>34</v>
      </c>
      <c r="C190" s="72" t="s">
        <v>101</v>
      </c>
      <c r="D190" s="86" t="s">
        <v>18</v>
      </c>
      <c r="E190" s="56" t="s">
        <v>72</v>
      </c>
      <c r="F190" s="73">
        <v>34669.749999999993</v>
      </c>
      <c r="G190" s="73">
        <v>2722.6354999999999</v>
      </c>
      <c r="H190" s="75">
        <v>1600.3125</v>
      </c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5">
        <f t="shared" si="21"/>
        <v>4322.9480000000003</v>
      </c>
      <c r="T190" s="75">
        <f t="shared" si="22"/>
        <v>30346.801999999992</v>
      </c>
      <c r="U190" s="76">
        <f t="shared" si="26"/>
        <v>0.12468933291990861</v>
      </c>
    </row>
    <row r="191" spans="1:21" ht="15.45" customHeight="1" x14ac:dyDescent="0.3">
      <c r="A191" s="70" t="s">
        <v>30</v>
      </c>
      <c r="B191" s="72" t="s">
        <v>34</v>
      </c>
      <c r="C191" s="72" t="s">
        <v>101</v>
      </c>
      <c r="D191" s="86" t="s">
        <v>19</v>
      </c>
      <c r="E191" s="56" t="s">
        <v>73</v>
      </c>
      <c r="F191" s="73">
        <v>479091.24999999878</v>
      </c>
      <c r="G191" s="73">
        <v>13198.13025</v>
      </c>
      <c r="H191" s="75">
        <v>16079.61925</v>
      </c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5">
        <f t="shared" si="21"/>
        <v>29277.749499999998</v>
      </c>
      <c r="T191" s="75">
        <f t="shared" si="22"/>
        <v>449813.5004999988</v>
      </c>
      <c r="U191" s="76">
        <f t="shared" si="26"/>
        <v>6.1111008602223633E-2</v>
      </c>
    </row>
    <row r="192" spans="1:21" ht="15.45" customHeight="1" x14ac:dyDescent="0.3">
      <c r="A192" s="70" t="s">
        <v>30</v>
      </c>
      <c r="B192" s="72" t="s">
        <v>34</v>
      </c>
      <c r="C192" s="72" t="s">
        <v>101</v>
      </c>
      <c r="D192" s="86" t="s">
        <v>20</v>
      </c>
      <c r="E192" s="56" t="s">
        <v>74</v>
      </c>
      <c r="F192" s="73">
        <v>52249.999999999993</v>
      </c>
      <c r="G192" s="73">
        <v>5436.7142500000009</v>
      </c>
      <c r="H192" s="75">
        <v>3404.9427500000011</v>
      </c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5">
        <f t="shared" si="21"/>
        <v>8841.6570000000029</v>
      </c>
      <c r="T192" s="75">
        <f t="shared" si="22"/>
        <v>43408.342999999993</v>
      </c>
      <c r="U192" s="76">
        <f t="shared" si="26"/>
        <v>0.16921831578947377</v>
      </c>
    </row>
    <row r="193" spans="1:21" ht="15.45" customHeight="1" x14ac:dyDescent="0.3">
      <c r="A193" s="70" t="s">
        <v>30</v>
      </c>
      <c r="B193" s="72" t="s">
        <v>34</v>
      </c>
      <c r="C193" s="72" t="s">
        <v>101</v>
      </c>
      <c r="D193" s="86" t="s">
        <v>21</v>
      </c>
      <c r="E193" s="56" t="s">
        <v>75</v>
      </c>
      <c r="F193" s="73">
        <v>26400</v>
      </c>
      <c r="G193" s="73">
        <v>119.35</v>
      </c>
      <c r="H193" s="75">
        <v>3723.8602500000002</v>
      </c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5">
        <f t="shared" si="21"/>
        <v>3843.2102500000001</v>
      </c>
      <c r="T193" s="75">
        <f t="shared" si="22"/>
        <v>22556.78975</v>
      </c>
      <c r="U193" s="76">
        <f t="shared" si="26"/>
        <v>0.14557614583333334</v>
      </c>
    </row>
    <row r="194" spans="1:21" ht="15.45" customHeight="1" x14ac:dyDescent="0.3">
      <c r="A194" s="70" t="s">
        <v>30</v>
      </c>
      <c r="B194" s="72" t="s">
        <v>34</v>
      </c>
      <c r="C194" s="72" t="s">
        <v>101</v>
      </c>
      <c r="D194" s="86" t="s">
        <v>22</v>
      </c>
      <c r="E194" s="56" t="s">
        <v>76</v>
      </c>
      <c r="F194" s="73">
        <v>66846.750000000233</v>
      </c>
      <c r="G194" s="73">
        <v>912.90100000000007</v>
      </c>
      <c r="H194" s="75">
        <v>18337.321</v>
      </c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5">
        <f t="shared" si="21"/>
        <v>19250.222000000002</v>
      </c>
      <c r="T194" s="75">
        <f t="shared" si="22"/>
        <v>47596.528000000231</v>
      </c>
      <c r="U194" s="76">
        <f t="shared" si="26"/>
        <v>0.28797543635255168</v>
      </c>
    </row>
    <row r="195" spans="1:21" ht="15.45" customHeight="1" x14ac:dyDescent="0.3">
      <c r="A195" s="70" t="s">
        <v>30</v>
      </c>
      <c r="B195" s="72" t="s">
        <v>34</v>
      </c>
      <c r="C195" s="72" t="s">
        <v>101</v>
      </c>
      <c r="D195" s="86" t="s">
        <v>23</v>
      </c>
      <c r="E195" s="56" t="s">
        <v>77</v>
      </c>
      <c r="F195" s="73">
        <v>9990.7499999999964</v>
      </c>
      <c r="G195" s="73">
        <v>172.66524999999999</v>
      </c>
      <c r="H195" s="75">
        <v>211.1765</v>
      </c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5">
        <f t="shared" si="21"/>
        <v>383.84174999999999</v>
      </c>
      <c r="T195" s="75">
        <f t="shared" si="22"/>
        <v>9606.9082499999968</v>
      </c>
      <c r="U195" s="76">
        <f t="shared" si="26"/>
        <v>3.841971323474215E-2</v>
      </c>
    </row>
    <row r="196" spans="1:21" ht="15.45" customHeight="1" x14ac:dyDescent="0.3">
      <c r="A196" s="70" t="s">
        <v>30</v>
      </c>
      <c r="B196" s="72" t="s">
        <v>34</v>
      </c>
      <c r="C196" s="72" t="s">
        <v>101</v>
      </c>
      <c r="D196" s="86" t="s">
        <v>24</v>
      </c>
      <c r="E196" s="56" t="s">
        <v>78</v>
      </c>
      <c r="F196" s="73">
        <v>244722.45000000039</v>
      </c>
      <c r="G196" s="73">
        <v>10926.55875</v>
      </c>
      <c r="H196" s="75">
        <v>12976.778</v>
      </c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5">
        <f t="shared" si="21"/>
        <v>23903.336750000002</v>
      </c>
      <c r="T196" s="75">
        <f t="shared" si="22"/>
        <v>220819.1132500004</v>
      </c>
      <c r="U196" s="76">
        <f t="shared" si="26"/>
        <v>9.7675291948082263E-2</v>
      </c>
    </row>
    <row r="197" spans="1:21" ht="15.45" customHeight="1" x14ac:dyDescent="0.3">
      <c r="A197" s="70" t="s">
        <v>30</v>
      </c>
      <c r="B197" s="72" t="s">
        <v>34</v>
      </c>
      <c r="C197" s="72" t="s">
        <v>101</v>
      </c>
      <c r="D197" s="86" t="s">
        <v>25</v>
      </c>
      <c r="E197" s="56" t="s">
        <v>79</v>
      </c>
      <c r="F197" s="73">
        <v>19599.249999999931</v>
      </c>
      <c r="G197" s="73">
        <v>839.55025000000023</v>
      </c>
      <c r="H197" s="75">
        <v>165.86075</v>
      </c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5">
        <f t="shared" si="21"/>
        <v>1005.4110000000003</v>
      </c>
      <c r="T197" s="75">
        <f t="shared" si="22"/>
        <v>18593.838999999931</v>
      </c>
      <c r="U197" s="76">
        <f t="shared" si="26"/>
        <v>5.1298442542444422E-2</v>
      </c>
    </row>
    <row r="198" spans="1:21" s="78" customFormat="1" ht="15.45" customHeight="1" x14ac:dyDescent="0.3">
      <c r="A198" s="66" t="s">
        <v>31</v>
      </c>
      <c r="B198" s="65" t="s">
        <v>54</v>
      </c>
      <c r="C198" s="77"/>
      <c r="D198" s="90"/>
      <c r="E198" s="91"/>
      <c r="F198" s="58">
        <f>SUM(F199:F225)</f>
        <v>9434515.3350571245</v>
      </c>
      <c r="G198" s="58">
        <f>SUM(G199:G225)</f>
        <v>556109.46291999996</v>
      </c>
      <c r="H198" s="58">
        <f t="shared" ref="H198:R198" si="30">SUM(H199:H225)</f>
        <v>603569.20019999996</v>
      </c>
      <c r="I198" s="58">
        <f t="shared" si="30"/>
        <v>0</v>
      </c>
      <c r="J198" s="58">
        <f t="shared" si="30"/>
        <v>0</v>
      </c>
      <c r="K198" s="58">
        <f t="shared" si="30"/>
        <v>0</v>
      </c>
      <c r="L198" s="58">
        <f t="shared" si="30"/>
        <v>0</v>
      </c>
      <c r="M198" s="58">
        <f t="shared" si="30"/>
        <v>0</v>
      </c>
      <c r="N198" s="58">
        <f t="shared" si="30"/>
        <v>0</v>
      </c>
      <c r="O198" s="58">
        <f t="shared" si="30"/>
        <v>0</v>
      </c>
      <c r="P198" s="58">
        <f t="shared" si="30"/>
        <v>0</v>
      </c>
      <c r="Q198" s="58">
        <f t="shared" si="30"/>
        <v>0</v>
      </c>
      <c r="R198" s="58">
        <f t="shared" si="30"/>
        <v>0</v>
      </c>
      <c r="S198" s="80">
        <f t="shared" si="21"/>
        <v>1159678.6631199999</v>
      </c>
      <c r="T198" s="80">
        <f t="shared" si="22"/>
        <v>8274836.6719371248</v>
      </c>
      <c r="U198" s="81">
        <f t="shared" si="26"/>
        <v>0.1229187321166168</v>
      </c>
    </row>
    <row r="199" spans="1:21" ht="15.45" customHeight="1" x14ac:dyDescent="0.3">
      <c r="A199" s="70" t="s">
        <v>31</v>
      </c>
      <c r="B199" s="71" t="s">
        <v>33</v>
      </c>
      <c r="C199" s="72" t="s">
        <v>101</v>
      </c>
      <c r="D199" s="86" t="s">
        <v>2</v>
      </c>
      <c r="E199" s="71" t="s">
        <v>55</v>
      </c>
      <c r="F199" s="73">
        <v>319397.68999999989</v>
      </c>
      <c r="G199" s="73">
        <v>0</v>
      </c>
      <c r="H199" s="75">
        <v>0</v>
      </c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5">
        <f t="shared" si="21"/>
        <v>0</v>
      </c>
      <c r="T199" s="75">
        <f t="shared" si="22"/>
        <v>319397.68999999989</v>
      </c>
      <c r="U199" s="76">
        <f t="shared" si="26"/>
        <v>0</v>
      </c>
    </row>
    <row r="200" spans="1:21" ht="15.45" customHeight="1" x14ac:dyDescent="0.3">
      <c r="A200" s="70" t="s">
        <v>31</v>
      </c>
      <c r="B200" s="71" t="s">
        <v>33</v>
      </c>
      <c r="C200" s="72" t="s">
        <v>101</v>
      </c>
      <c r="D200" s="86" t="s">
        <v>3</v>
      </c>
      <c r="E200" s="56" t="s">
        <v>56</v>
      </c>
      <c r="F200" s="73">
        <v>27399.999999999989</v>
      </c>
      <c r="G200" s="73">
        <v>0</v>
      </c>
      <c r="H200" s="75">
        <v>0</v>
      </c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5">
        <f t="shared" si="21"/>
        <v>0</v>
      </c>
      <c r="T200" s="75">
        <f t="shared" si="22"/>
        <v>27399.999999999989</v>
      </c>
      <c r="U200" s="76">
        <f t="shared" si="26"/>
        <v>0</v>
      </c>
    </row>
    <row r="201" spans="1:21" ht="15.45" customHeight="1" x14ac:dyDescent="0.3">
      <c r="A201" s="70" t="s">
        <v>31</v>
      </c>
      <c r="B201" s="71" t="s">
        <v>33</v>
      </c>
      <c r="C201" s="72" t="s">
        <v>101</v>
      </c>
      <c r="D201" s="86">
        <v>1551</v>
      </c>
      <c r="E201" s="56" t="s">
        <v>57</v>
      </c>
      <c r="F201" s="73">
        <v>760400.77636112401</v>
      </c>
      <c r="G201" s="73">
        <v>0</v>
      </c>
      <c r="H201" s="75">
        <v>0</v>
      </c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5">
        <f t="shared" si="21"/>
        <v>0</v>
      </c>
      <c r="T201" s="75">
        <f t="shared" si="22"/>
        <v>760400.77636112401</v>
      </c>
      <c r="U201" s="76">
        <f t="shared" si="26"/>
        <v>0</v>
      </c>
    </row>
    <row r="202" spans="1:21" ht="15.45" customHeight="1" x14ac:dyDescent="0.3">
      <c r="A202" s="70" t="s">
        <v>31</v>
      </c>
      <c r="B202" s="71" t="s">
        <v>33</v>
      </c>
      <c r="C202" s="72" t="s">
        <v>101</v>
      </c>
      <c r="D202" s="56">
        <v>1560</v>
      </c>
      <c r="E202" s="86" t="s">
        <v>84</v>
      </c>
      <c r="F202" s="73"/>
      <c r="G202" s="73">
        <v>1930.2998600000001</v>
      </c>
      <c r="H202" s="75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5">
        <f t="shared" ref="S202" si="31">SUM(G202:R202)</f>
        <v>1930.2998600000001</v>
      </c>
      <c r="T202" s="75">
        <f t="shared" ref="T202" si="32">F202-S202</f>
        <v>-1930.2998600000001</v>
      </c>
      <c r="U202" s="76"/>
    </row>
    <row r="203" spans="1:21" ht="15.45" customHeight="1" x14ac:dyDescent="0.3">
      <c r="A203" s="70" t="s">
        <v>31</v>
      </c>
      <c r="B203" s="72" t="s">
        <v>34</v>
      </c>
      <c r="C203" s="72" t="s">
        <v>101</v>
      </c>
      <c r="D203" s="86" t="s">
        <v>96</v>
      </c>
      <c r="E203" s="54" t="s">
        <v>102</v>
      </c>
      <c r="F203" s="73">
        <v>2740</v>
      </c>
      <c r="G203" s="73">
        <v>0</v>
      </c>
      <c r="H203" s="75">
        <v>0</v>
      </c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5">
        <f t="shared" si="21"/>
        <v>0</v>
      </c>
      <c r="T203" s="75">
        <f t="shared" si="22"/>
        <v>2740</v>
      </c>
      <c r="U203" s="76">
        <f t="shared" si="26"/>
        <v>0</v>
      </c>
    </row>
    <row r="204" spans="1:21" ht="15.45" customHeight="1" x14ac:dyDescent="0.3">
      <c r="A204" s="70" t="s">
        <v>31</v>
      </c>
      <c r="B204" s="72" t="s">
        <v>34</v>
      </c>
      <c r="C204" s="72" t="s">
        <v>101</v>
      </c>
      <c r="D204" s="86" t="s">
        <v>4</v>
      </c>
      <c r="E204" s="56" t="s">
        <v>58</v>
      </c>
      <c r="F204" s="73">
        <v>1091240.071999999</v>
      </c>
      <c r="G204" s="73">
        <v>89725.922380000018</v>
      </c>
      <c r="H204" s="75">
        <v>94276.834960000022</v>
      </c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5">
        <f t="shared" si="21"/>
        <v>184002.75734000004</v>
      </c>
      <c r="T204" s="75">
        <f t="shared" si="22"/>
        <v>907237.31465999899</v>
      </c>
      <c r="U204" s="76">
        <f t="shared" si="26"/>
        <v>0.16861803562873579</v>
      </c>
    </row>
    <row r="205" spans="1:21" ht="15.45" customHeight="1" x14ac:dyDescent="0.3">
      <c r="A205" s="70" t="s">
        <v>31</v>
      </c>
      <c r="B205" s="72" t="s">
        <v>34</v>
      </c>
      <c r="C205" s="72" t="s">
        <v>101</v>
      </c>
      <c r="D205" s="86" t="s">
        <v>5</v>
      </c>
      <c r="E205" s="56" t="s">
        <v>59</v>
      </c>
      <c r="F205" s="73">
        <v>1829177.6939999999</v>
      </c>
      <c r="G205" s="73">
        <v>132043.30163999999</v>
      </c>
      <c r="H205" s="75">
        <v>138626.44208000001</v>
      </c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5">
        <f t="shared" si="21"/>
        <v>270669.74372000003</v>
      </c>
      <c r="T205" s="75">
        <f t="shared" si="22"/>
        <v>1558507.95028</v>
      </c>
      <c r="U205" s="76">
        <f t="shared" si="26"/>
        <v>0.14797345528968606</v>
      </c>
    </row>
    <row r="206" spans="1:21" ht="15.45" customHeight="1" x14ac:dyDescent="0.3">
      <c r="A206" s="70" t="s">
        <v>31</v>
      </c>
      <c r="B206" s="72" t="s">
        <v>34</v>
      </c>
      <c r="C206" s="72" t="s">
        <v>101</v>
      </c>
      <c r="D206" s="86" t="s">
        <v>6</v>
      </c>
      <c r="E206" s="56" t="s">
        <v>60</v>
      </c>
      <c r="F206" s="73">
        <v>91289.127999999982</v>
      </c>
      <c r="G206" s="73">
        <v>6307.4800000000014</v>
      </c>
      <c r="H206" s="75">
        <v>7570.6200000000017</v>
      </c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5">
        <f t="shared" si="21"/>
        <v>13878.100000000002</v>
      </c>
      <c r="T206" s="75">
        <f t="shared" si="22"/>
        <v>77411.027999999977</v>
      </c>
      <c r="U206" s="76">
        <f t="shared" si="26"/>
        <v>0.15202357941243566</v>
      </c>
    </row>
    <row r="207" spans="1:21" ht="15.45" customHeight="1" x14ac:dyDescent="0.3">
      <c r="A207" s="70" t="s">
        <v>31</v>
      </c>
      <c r="B207" s="72" t="s">
        <v>34</v>
      </c>
      <c r="C207" s="72" t="s">
        <v>101</v>
      </c>
      <c r="D207" s="86" t="s">
        <v>7</v>
      </c>
      <c r="E207" s="56" t="s">
        <v>61</v>
      </c>
      <c r="F207" s="73">
        <v>240895.86800000019</v>
      </c>
      <c r="G207" s="73">
        <v>773.50200000000007</v>
      </c>
      <c r="H207" s="75">
        <v>1461.79</v>
      </c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5">
        <f t="shared" si="21"/>
        <v>2235.2919999999999</v>
      </c>
      <c r="T207" s="75">
        <f t="shared" si="22"/>
        <v>238660.5760000002</v>
      </c>
      <c r="U207" s="76">
        <f t="shared" si="26"/>
        <v>9.2790798719718931E-3</v>
      </c>
    </row>
    <row r="208" spans="1:21" ht="15.45" customHeight="1" x14ac:dyDescent="0.3">
      <c r="A208" s="70" t="s">
        <v>31</v>
      </c>
      <c r="B208" s="72" t="s">
        <v>34</v>
      </c>
      <c r="C208" s="72" t="s">
        <v>101</v>
      </c>
      <c r="D208" s="86" t="s">
        <v>8</v>
      </c>
      <c r="E208" s="56" t="s">
        <v>62</v>
      </c>
      <c r="F208" s="73">
        <v>13343.80000000005</v>
      </c>
      <c r="G208" s="73">
        <v>1229.13112</v>
      </c>
      <c r="H208" s="75">
        <v>619.73868000000016</v>
      </c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5">
        <f t="shared" ref="S208:S253" si="33">SUM(G208:R208)</f>
        <v>1848.8698000000002</v>
      </c>
      <c r="T208" s="75">
        <f t="shared" ref="T208:T253" si="34">F208-S208</f>
        <v>11494.93020000005</v>
      </c>
      <c r="U208" s="76">
        <f t="shared" si="26"/>
        <v>0.1385564681724841</v>
      </c>
    </row>
    <row r="209" spans="1:21" ht="15.45" customHeight="1" x14ac:dyDescent="0.3">
      <c r="A209" s="70" t="s">
        <v>31</v>
      </c>
      <c r="B209" s="72" t="s">
        <v>34</v>
      </c>
      <c r="C209" s="72" t="s">
        <v>101</v>
      </c>
      <c r="D209" s="86" t="s">
        <v>9</v>
      </c>
      <c r="E209" s="56" t="s">
        <v>63</v>
      </c>
      <c r="F209" s="73">
        <v>1092375.0906959979</v>
      </c>
      <c r="G209" s="73">
        <v>79129.194319999981</v>
      </c>
      <c r="H209" s="75">
        <v>83402.243499999982</v>
      </c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5">
        <f t="shared" si="33"/>
        <v>162531.43781999996</v>
      </c>
      <c r="T209" s="75">
        <f t="shared" si="34"/>
        <v>929843.65287599794</v>
      </c>
      <c r="U209" s="76">
        <f t="shared" si="26"/>
        <v>0.14878720615685623</v>
      </c>
    </row>
    <row r="210" spans="1:21" ht="15.45" customHeight="1" x14ac:dyDescent="0.3">
      <c r="A210" s="70" t="s">
        <v>31</v>
      </c>
      <c r="B210" s="72" t="s">
        <v>34</v>
      </c>
      <c r="C210" s="72" t="s">
        <v>101</v>
      </c>
      <c r="D210" s="86" t="s">
        <v>10</v>
      </c>
      <c r="E210" s="56" t="s">
        <v>64</v>
      </c>
      <c r="F210" s="73">
        <v>289289.19999999931</v>
      </c>
      <c r="G210" s="73">
        <v>21944.802480000009</v>
      </c>
      <c r="H210" s="75">
        <v>22501.134819999999</v>
      </c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5">
        <f t="shared" si="33"/>
        <v>44445.937300000005</v>
      </c>
      <c r="T210" s="75">
        <f t="shared" si="34"/>
        <v>244843.26269999932</v>
      </c>
      <c r="U210" s="76">
        <f t="shared" si="26"/>
        <v>0.15363842583822732</v>
      </c>
    </row>
    <row r="211" spans="1:21" ht="15.45" customHeight="1" x14ac:dyDescent="0.3">
      <c r="A211" s="70" t="s">
        <v>31</v>
      </c>
      <c r="B211" s="72" t="s">
        <v>34</v>
      </c>
      <c r="C211" s="72" t="s">
        <v>101</v>
      </c>
      <c r="D211" s="86" t="s">
        <v>11</v>
      </c>
      <c r="E211" s="56" t="s">
        <v>65</v>
      </c>
      <c r="F211" s="73">
        <v>37357.159999999967</v>
      </c>
      <c r="G211" s="73">
        <v>2913.4310400000008</v>
      </c>
      <c r="H211" s="75">
        <v>1393.9612999999999</v>
      </c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5">
        <f t="shared" si="33"/>
        <v>4307.3923400000003</v>
      </c>
      <c r="T211" s="75">
        <f t="shared" si="34"/>
        <v>33049.767659999969</v>
      </c>
      <c r="U211" s="76">
        <f t="shared" si="26"/>
        <v>0.11530299251870335</v>
      </c>
    </row>
    <row r="212" spans="1:21" ht="15.45" customHeight="1" x14ac:dyDescent="0.3">
      <c r="A212" s="70" t="s">
        <v>31</v>
      </c>
      <c r="B212" s="72" t="s">
        <v>34</v>
      </c>
      <c r="C212" s="72" t="s">
        <v>101</v>
      </c>
      <c r="D212" s="86" t="s">
        <v>12</v>
      </c>
      <c r="E212" s="56" t="s">
        <v>66</v>
      </c>
      <c r="F212" s="73">
        <v>19892.400000000009</v>
      </c>
      <c r="G212" s="73">
        <v>1756.3290400000001</v>
      </c>
      <c r="H212" s="75">
        <v>2505.9355</v>
      </c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5">
        <f t="shared" si="33"/>
        <v>4262.2645400000001</v>
      </c>
      <c r="T212" s="75">
        <f t="shared" si="34"/>
        <v>15630.135460000009</v>
      </c>
      <c r="U212" s="76">
        <f t="shared" si="26"/>
        <v>0.21426597796143243</v>
      </c>
    </row>
    <row r="213" spans="1:21" ht="15.45" customHeight="1" x14ac:dyDescent="0.3">
      <c r="A213" s="70" t="s">
        <v>31</v>
      </c>
      <c r="B213" s="72" t="s">
        <v>34</v>
      </c>
      <c r="C213" s="72" t="s">
        <v>101</v>
      </c>
      <c r="D213" s="86" t="s">
        <v>13</v>
      </c>
      <c r="E213" s="56" t="s">
        <v>67</v>
      </c>
      <c r="F213" s="73">
        <v>881712.54600000149</v>
      </c>
      <c r="G213" s="73">
        <v>95965.250359999976</v>
      </c>
      <c r="H213" s="75">
        <v>82710.645580000011</v>
      </c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5">
        <f t="shared" si="33"/>
        <v>178675.89593999999</v>
      </c>
      <c r="T213" s="75">
        <f t="shared" si="34"/>
        <v>703036.65006000153</v>
      </c>
      <c r="U213" s="76">
        <f t="shared" si="26"/>
        <v>0.20264642569801847</v>
      </c>
    </row>
    <row r="214" spans="1:21" ht="15.45" customHeight="1" x14ac:dyDescent="0.3">
      <c r="A214" s="70" t="s">
        <v>31</v>
      </c>
      <c r="B214" s="72" t="s">
        <v>34</v>
      </c>
      <c r="C214" s="72" t="s">
        <v>101</v>
      </c>
      <c r="D214" s="86" t="s">
        <v>14</v>
      </c>
      <c r="E214" s="56" t="s">
        <v>68</v>
      </c>
      <c r="F214" s="73">
        <v>900361.26000000397</v>
      </c>
      <c r="G214" s="73">
        <v>54705.92209999996</v>
      </c>
      <c r="H214" s="75">
        <v>69645.794019999943</v>
      </c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5">
        <f t="shared" si="33"/>
        <v>124351.71611999991</v>
      </c>
      <c r="T214" s="75">
        <f t="shared" si="34"/>
        <v>776009.54388000409</v>
      </c>
      <c r="U214" s="76">
        <f t="shared" si="26"/>
        <v>0.13811313485433543</v>
      </c>
    </row>
    <row r="215" spans="1:21" ht="15.45" customHeight="1" x14ac:dyDescent="0.3">
      <c r="A215" s="70" t="s">
        <v>31</v>
      </c>
      <c r="B215" s="72" t="s">
        <v>34</v>
      </c>
      <c r="C215" s="72" t="s">
        <v>101</v>
      </c>
      <c r="D215" s="86" t="s">
        <v>15</v>
      </c>
      <c r="E215" s="56" t="s">
        <v>69</v>
      </c>
      <c r="F215" s="73">
        <v>251806.00000000009</v>
      </c>
      <c r="G215" s="73">
        <v>5255.6570199999987</v>
      </c>
      <c r="H215" s="75">
        <v>10993.017</v>
      </c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5">
        <f t="shared" si="33"/>
        <v>16248.674019999999</v>
      </c>
      <c r="T215" s="75">
        <f t="shared" si="34"/>
        <v>235557.32598000008</v>
      </c>
      <c r="U215" s="76">
        <f t="shared" si="26"/>
        <v>6.4528541893362323E-2</v>
      </c>
    </row>
    <row r="216" spans="1:21" ht="15.45" customHeight="1" x14ac:dyDescent="0.3">
      <c r="A216" s="70" t="s">
        <v>31</v>
      </c>
      <c r="B216" s="72" t="s">
        <v>34</v>
      </c>
      <c r="C216" s="72" t="s">
        <v>101</v>
      </c>
      <c r="D216" s="86" t="s">
        <v>16</v>
      </c>
      <c r="E216" s="56" t="s">
        <v>70</v>
      </c>
      <c r="F216" s="73">
        <v>173098.6779999999</v>
      </c>
      <c r="G216" s="73">
        <v>11703.425020000001</v>
      </c>
      <c r="H216" s="75">
        <v>9593.4304799999991</v>
      </c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5">
        <f t="shared" si="33"/>
        <v>21296.855499999998</v>
      </c>
      <c r="T216" s="75">
        <f t="shared" si="34"/>
        <v>151801.82249999989</v>
      </c>
      <c r="U216" s="76">
        <f t="shared" si="26"/>
        <v>0.12303303379359148</v>
      </c>
    </row>
    <row r="217" spans="1:21" ht="15.45" customHeight="1" x14ac:dyDescent="0.3">
      <c r="A217" s="70" t="s">
        <v>31</v>
      </c>
      <c r="B217" s="72" t="s">
        <v>34</v>
      </c>
      <c r="C217" s="72" t="s">
        <v>101</v>
      </c>
      <c r="D217" s="86" t="s">
        <v>17</v>
      </c>
      <c r="E217" s="56" t="s">
        <v>71</v>
      </c>
      <c r="F217" s="73">
        <v>573473.7799999998</v>
      </c>
      <c r="G217" s="73">
        <v>20685.498479999998</v>
      </c>
      <c r="H217" s="75">
        <v>25106.099399999999</v>
      </c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5">
        <f t="shared" si="33"/>
        <v>45791.597880000001</v>
      </c>
      <c r="T217" s="75">
        <f t="shared" si="34"/>
        <v>527682.18211999978</v>
      </c>
      <c r="U217" s="76">
        <f t="shared" ref="U217:U253" si="35">S217/F217</f>
        <v>7.98495057263124E-2</v>
      </c>
    </row>
    <row r="218" spans="1:21" ht="15.45" customHeight="1" x14ac:dyDescent="0.3">
      <c r="A218" s="70" t="s">
        <v>31</v>
      </c>
      <c r="B218" s="72" t="s">
        <v>34</v>
      </c>
      <c r="C218" s="72" t="s">
        <v>101</v>
      </c>
      <c r="D218" s="86" t="s">
        <v>18</v>
      </c>
      <c r="E218" s="56" t="s">
        <v>72</v>
      </c>
      <c r="F218" s="73">
        <v>33090.980000000083</v>
      </c>
      <c r="G218" s="73">
        <v>2703.2018000000021</v>
      </c>
      <c r="H218" s="75">
        <v>1570.1460400000001</v>
      </c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5">
        <f t="shared" si="33"/>
        <v>4273.3478400000022</v>
      </c>
      <c r="T218" s="75">
        <f t="shared" si="34"/>
        <v>28817.632160000081</v>
      </c>
      <c r="U218" s="76">
        <f t="shared" si="35"/>
        <v>0.12913935580028127</v>
      </c>
    </row>
    <row r="219" spans="1:21" ht="15.45" customHeight="1" x14ac:dyDescent="0.3">
      <c r="A219" s="70" t="s">
        <v>31</v>
      </c>
      <c r="B219" s="72" t="s">
        <v>34</v>
      </c>
      <c r="C219" s="72" t="s">
        <v>101</v>
      </c>
      <c r="D219" s="86" t="s">
        <v>19</v>
      </c>
      <c r="E219" s="56" t="s">
        <v>73</v>
      </c>
      <c r="F219" s="73">
        <v>435657.25999999768</v>
      </c>
      <c r="G219" s="73">
        <v>10707.171979999999</v>
      </c>
      <c r="H219" s="75">
        <v>14366.584459999989</v>
      </c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5">
        <f t="shared" si="33"/>
        <v>25073.75643999999</v>
      </c>
      <c r="T219" s="75">
        <f t="shared" si="34"/>
        <v>410583.50355999771</v>
      </c>
      <c r="U219" s="76">
        <f t="shared" si="35"/>
        <v>5.7553858829301099E-2</v>
      </c>
    </row>
    <row r="220" spans="1:21" ht="15.45" customHeight="1" x14ac:dyDescent="0.3">
      <c r="A220" s="70" t="s">
        <v>31</v>
      </c>
      <c r="B220" s="72" t="s">
        <v>34</v>
      </c>
      <c r="C220" s="72" t="s">
        <v>101</v>
      </c>
      <c r="D220" s="86" t="s">
        <v>20</v>
      </c>
      <c r="E220" s="56" t="s">
        <v>74</v>
      </c>
      <c r="F220" s="73">
        <v>52060</v>
      </c>
      <c r="G220" s="73">
        <v>5416.9443800000008</v>
      </c>
      <c r="H220" s="75">
        <v>3392.5611399999998</v>
      </c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5">
        <f t="shared" si="33"/>
        <v>8809.5055200000006</v>
      </c>
      <c r="T220" s="75">
        <f t="shared" si="34"/>
        <v>43250.494480000001</v>
      </c>
      <c r="U220" s="76">
        <f t="shared" si="35"/>
        <v>0.16921831578947369</v>
      </c>
    </row>
    <row r="221" spans="1:21" ht="15.45" customHeight="1" x14ac:dyDescent="0.3">
      <c r="A221" s="70" t="s">
        <v>31</v>
      </c>
      <c r="B221" s="72" t="s">
        <v>34</v>
      </c>
      <c r="C221" s="72" t="s">
        <v>101</v>
      </c>
      <c r="D221" s="86" t="s">
        <v>21</v>
      </c>
      <c r="E221" s="56" t="s">
        <v>75</v>
      </c>
      <c r="F221" s="73">
        <v>26304</v>
      </c>
      <c r="G221" s="73">
        <v>118.916</v>
      </c>
      <c r="H221" s="75">
        <v>3710.318940000001</v>
      </c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5">
        <f t="shared" si="33"/>
        <v>3829.2349400000012</v>
      </c>
      <c r="T221" s="75">
        <f t="shared" si="34"/>
        <v>22474.765059999998</v>
      </c>
      <c r="U221" s="76">
        <f t="shared" si="35"/>
        <v>0.14557614583333336</v>
      </c>
    </row>
    <row r="222" spans="1:21" ht="15.45" customHeight="1" x14ac:dyDescent="0.3">
      <c r="A222" s="70" t="s">
        <v>31</v>
      </c>
      <c r="B222" s="72" t="s">
        <v>34</v>
      </c>
      <c r="C222" s="72" t="s">
        <v>101</v>
      </c>
      <c r="D222" s="86" t="s">
        <v>22</v>
      </c>
      <c r="E222" s="56" t="s">
        <v>76</v>
      </c>
      <c r="F222" s="73">
        <v>34976.10000000002</v>
      </c>
      <c r="G222" s="73">
        <v>312.49152000000009</v>
      </c>
      <c r="H222" s="75">
        <v>17799.018080000002</v>
      </c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5">
        <f t="shared" si="33"/>
        <v>18111.509600000001</v>
      </c>
      <c r="T222" s="75">
        <f t="shared" si="34"/>
        <v>16864.590400000019</v>
      </c>
      <c r="U222" s="76">
        <f t="shared" si="35"/>
        <v>0.51782530356443368</v>
      </c>
    </row>
    <row r="223" spans="1:21" ht="15.45" customHeight="1" x14ac:dyDescent="0.3">
      <c r="A223" s="70" t="s">
        <v>31</v>
      </c>
      <c r="B223" s="72" t="s">
        <v>34</v>
      </c>
      <c r="C223" s="72" t="s">
        <v>101</v>
      </c>
      <c r="D223" s="86" t="s">
        <v>23</v>
      </c>
      <c r="E223" s="56" t="s">
        <v>77</v>
      </c>
      <c r="F223" s="73">
        <v>9954.420000000011</v>
      </c>
      <c r="G223" s="73">
        <v>164.70414</v>
      </c>
      <c r="H223" s="75">
        <v>156.19644</v>
      </c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5">
        <f t="shared" si="33"/>
        <v>320.90057999999999</v>
      </c>
      <c r="T223" s="75">
        <f t="shared" si="34"/>
        <v>9633.5194200000115</v>
      </c>
      <c r="U223" s="76">
        <f t="shared" si="35"/>
        <v>3.2236994219653141E-2</v>
      </c>
    </row>
    <row r="224" spans="1:21" ht="15.45" customHeight="1" x14ac:dyDescent="0.3">
      <c r="A224" s="70" t="s">
        <v>31</v>
      </c>
      <c r="B224" s="72" t="s">
        <v>34</v>
      </c>
      <c r="C224" s="72" t="s">
        <v>101</v>
      </c>
      <c r="D224" s="86" t="s">
        <v>24</v>
      </c>
      <c r="E224" s="56" t="s">
        <v>78</v>
      </c>
      <c r="F224" s="73">
        <v>227693.45200000051</v>
      </c>
      <c r="G224" s="73">
        <v>9780.3888999999981</v>
      </c>
      <c r="H224" s="75">
        <v>12001.430159999991</v>
      </c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5">
        <f t="shared" si="33"/>
        <v>21781.819059999987</v>
      </c>
      <c r="T224" s="75">
        <f t="shared" si="34"/>
        <v>205911.63294000053</v>
      </c>
      <c r="U224" s="76">
        <f t="shared" si="35"/>
        <v>9.5662913749491305E-2</v>
      </c>
    </row>
    <row r="225" spans="1:21" ht="15.45" customHeight="1" x14ac:dyDescent="0.3">
      <c r="A225" s="70" t="s">
        <v>31</v>
      </c>
      <c r="B225" s="72" t="s">
        <v>34</v>
      </c>
      <c r="C225" s="72" t="s">
        <v>101</v>
      </c>
      <c r="D225" s="86" t="s">
        <v>25</v>
      </c>
      <c r="E225" s="56" t="s">
        <v>79</v>
      </c>
      <c r="F225" s="73">
        <v>19527.979999999909</v>
      </c>
      <c r="G225" s="73">
        <v>836.49734000000001</v>
      </c>
      <c r="H225" s="75">
        <v>165.25762</v>
      </c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5">
        <f t="shared" si="33"/>
        <v>1001.75496</v>
      </c>
      <c r="T225" s="75">
        <f t="shared" si="34"/>
        <v>18526.22503999991</v>
      </c>
      <c r="U225" s="76">
        <f t="shared" si="35"/>
        <v>5.1298442542444464E-2</v>
      </c>
    </row>
    <row r="226" spans="1:21" s="78" customFormat="1" ht="15.45" customHeight="1" x14ac:dyDescent="0.3">
      <c r="A226" s="66" t="s">
        <v>32</v>
      </c>
      <c r="B226" s="65" t="s">
        <v>54</v>
      </c>
      <c r="C226" s="77"/>
      <c r="D226" s="90"/>
      <c r="E226" s="91"/>
      <c r="F226" s="58">
        <f>SUM(F227:F253)</f>
        <v>8435971.7412001416</v>
      </c>
      <c r="G226" s="58">
        <f>SUM(G227:G253)</f>
        <v>497251.16210000002</v>
      </c>
      <c r="H226" s="58">
        <f t="shared" ref="H226:R226" si="36">SUM(H227:H253)</f>
        <v>539687.78849999991</v>
      </c>
      <c r="I226" s="58">
        <f t="shared" si="36"/>
        <v>0</v>
      </c>
      <c r="J226" s="58">
        <f t="shared" si="36"/>
        <v>0</v>
      </c>
      <c r="K226" s="58">
        <f t="shared" si="36"/>
        <v>0</v>
      </c>
      <c r="L226" s="58">
        <f t="shared" si="36"/>
        <v>0</v>
      </c>
      <c r="M226" s="58">
        <f t="shared" si="36"/>
        <v>0</v>
      </c>
      <c r="N226" s="58">
        <f t="shared" si="36"/>
        <v>0</v>
      </c>
      <c r="O226" s="58">
        <f t="shared" si="36"/>
        <v>0</v>
      </c>
      <c r="P226" s="58">
        <f t="shared" si="36"/>
        <v>0</v>
      </c>
      <c r="Q226" s="58">
        <f t="shared" si="36"/>
        <v>0</v>
      </c>
      <c r="R226" s="58">
        <f t="shared" si="36"/>
        <v>0</v>
      </c>
      <c r="S226" s="2">
        <f t="shared" si="33"/>
        <v>1036938.9505999999</v>
      </c>
      <c r="T226" s="2">
        <f t="shared" si="34"/>
        <v>7399032.7906001415</v>
      </c>
      <c r="U226" s="62">
        <f t="shared" si="35"/>
        <v>0.12291873211662513</v>
      </c>
    </row>
    <row r="227" spans="1:21" ht="15.45" customHeight="1" x14ac:dyDescent="0.3">
      <c r="A227" s="70" t="s">
        <v>32</v>
      </c>
      <c r="B227" s="71" t="s">
        <v>33</v>
      </c>
      <c r="C227" s="72" t="s">
        <v>101</v>
      </c>
      <c r="D227" s="86" t="s">
        <v>2</v>
      </c>
      <c r="E227" s="71" t="s">
        <v>55</v>
      </c>
      <c r="F227" s="73">
        <v>285592.82500000001</v>
      </c>
      <c r="G227" s="73">
        <v>0</v>
      </c>
      <c r="H227" s="75">
        <v>0</v>
      </c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5">
        <f t="shared" si="33"/>
        <v>0</v>
      </c>
      <c r="T227" s="75">
        <f t="shared" si="34"/>
        <v>285592.82500000001</v>
      </c>
      <c r="U227" s="76">
        <f t="shared" si="35"/>
        <v>0</v>
      </c>
    </row>
    <row r="228" spans="1:21" ht="15.45" customHeight="1" x14ac:dyDescent="0.3">
      <c r="A228" s="70" t="s">
        <v>32</v>
      </c>
      <c r="B228" s="71" t="s">
        <v>33</v>
      </c>
      <c r="C228" s="72" t="s">
        <v>101</v>
      </c>
      <c r="D228" s="86" t="s">
        <v>3</v>
      </c>
      <c r="E228" s="56" t="s">
        <v>56</v>
      </c>
      <c r="F228" s="73">
        <v>24500</v>
      </c>
      <c r="G228" s="73">
        <v>0</v>
      </c>
      <c r="H228" s="75">
        <v>0</v>
      </c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5">
        <f t="shared" si="33"/>
        <v>0</v>
      </c>
      <c r="T228" s="75">
        <f t="shared" si="34"/>
        <v>24500</v>
      </c>
      <c r="U228" s="76">
        <f t="shared" si="35"/>
        <v>0</v>
      </c>
    </row>
    <row r="229" spans="1:21" ht="15.45" customHeight="1" x14ac:dyDescent="0.3">
      <c r="A229" s="70" t="s">
        <v>32</v>
      </c>
      <c r="B229" s="71" t="s">
        <v>33</v>
      </c>
      <c r="C229" s="72" t="s">
        <v>101</v>
      </c>
      <c r="D229" s="86">
        <v>1551</v>
      </c>
      <c r="E229" s="56" t="s">
        <v>57</v>
      </c>
      <c r="F229" s="73">
        <v>679920.40222013823</v>
      </c>
      <c r="G229" s="73">
        <v>0</v>
      </c>
      <c r="H229" s="75">
        <v>0</v>
      </c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5">
        <f t="shared" si="33"/>
        <v>0</v>
      </c>
      <c r="T229" s="75">
        <f t="shared" si="34"/>
        <v>679920.40222013823</v>
      </c>
      <c r="U229" s="76">
        <f t="shared" si="35"/>
        <v>0</v>
      </c>
    </row>
    <row r="230" spans="1:21" ht="15.45" customHeight="1" x14ac:dyDescent="0.3">
      <c r="A230" s="70" t="s">
        <v>32</v>
      </c>
      <c r="B230" s="71" t="s">
        <v>33</v>
      </c>
      <c r="C230" s="72" t="s">
        <v>101</v>
      </c>
      <c r="D230" s="56">
        <v>1560</v>
      </c>
      <c r="E230" s="86" t="s">
        <v>84</v>
      </c>
      <c r="F230" s="73"/>
      <c r="G230" s="73">
        <v>1725.9980499999999</v>
      </c>
      <c r="H230" s="75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5">
        <f t="shared" ref="S230" si="37">SUM(G230:R230)</f>
        <v>1725.9980499999999</v>
      </c>
      <c r="T230" s="75">
        <f t="shared" ref="T230" si="38">F230-S230</f>
        <v>-1725.9980499999999</v>
      </c>
      <c r="U230" s="76"/>
    </row>
    <row r="231" spans="1:21" ht="15.45" customHeight="1" x14ac:dyDescent="0.3">
      <c r="A231" s="70" t="s">
        <v>32</v>
      </c>
      <c r="B231" s="72" t="s">
        <v>34</v>
      </c>
      <c r="C231" s="72" t="s">
        <v>101</v>
      </c>
      <c r="D231" s="86" t="s">
        <v>96</v>
      </c>
      <c r="E231" s="54" t="s">
        <v>102</v>
      </c>
      <c r="F231" s="73">
        <v>2450</v>
      </c>
      <c r="G231" s="73">
        <v>0</v>
      </c>
      <c r="H231" s="75">
        <v>0</v>
      </c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5">
        <f t="shared" si="33"/>
        <v>0</v>
      </c>
      <c r="T231" s="75">
        <f t="shared" si="34"/>
        <v>2450</v>
      </c>
      <c r="U231" s="76">
        <f t="shared" si="35"/>
        <v>0</v>
      </c>
    </row>
    <row r="232" spans="1:21" ht="15.45" customHeight="1" x14ac:dyDescent="0.3">
      <c r="A232" s="70" t="s">
        <v>32</v>
      </c>
      <c r="B232" s="72" t="s">
        <v>34</v>
      </c>
      <c r="C232" s="72" t="s">
        <v>101</v>
      </c>
      <c r="D232" s="86" t="s">
        <v>4</v>
      </c>
      <c r="E232" s="56" t="s">
        <v>58</v>
      </c>
      <c r="F232" s="73">
        <v>975743.86000000034</v>
      </c>
      <c r="G232" s="73">
        <v>80229.383150000023</v>
      </c>
      <c r="H232" s="75">
        <v>84298.629799999995</v>
      </c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5">
        <f t="shared" si="33"/>
        <v>164528.01295</v>
      </c>
      <c r="T232" s="75">
        <f t="shared" si="34"/>
        <v>811215.84705000033</v>
      </c>
      <c r="U232" s="76">
        <f t="shared" si="35"/>
        <v>0.16861803562873554</v>
      </c>
    </row>
    <row r="233" spans="1:21" ht="15.45" customHeight="1" x14ac:dyDescent="0.3">
      <c r="A233" s="70" t="s">
        <v>32</v>
      </c>
      <c r="B233" s="72" t="s">
        <v>34</v>
      </c>
      <c r="C233" s="72" t="s">
        <v>101</v>
      </c>
      <c r="D233" s="86" t="s">
        <v>5</v>
      </c>
      <c r="E233" s="56" t="s">
        <v>59</v>
      </c>
      <c r="F233" s="73">
        <v>1635578.5950000009</v>
      </c>
      <c r="G233" s="73">
        <v>118067.9157</v>
      </c>
      <c r="H233" s="75">
        <v>123954.30039999999</v>
      </c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5">
        <f t="shared" si="33"/>
        <v>242022.21609999999</v>
      </c>
      <c r="T233" s="75">
        <f t="shared" si="34"/>
        <v>1393556.3789000008</v>
      </c>
      <c r="U233" s="76">
        <f t="shared" si="35"/>
        <v>0.14797345528968595</v>
      </c>
    </row>
    <row r="234" spans="1:21" ht="15.45" customHeight="1" x14ac:dyDescent="0.3">
      <c r="A234" s="70" t="s">
        <v>32</v>
      </c>
      <c r="B234" s="72" t="s">
        <v>34</v>
      </c>
      <c r="C234" s="72" t="s">
        <v>101</v>
      </c>
      <c r="D234" s="86" t="s">
        <v>6</v>
      </c>
      <c r="E234" s="56" t="s">
        <v>60</v>
      </c>
      <c r="F234" s="73">
        <v>81627.13999999997</v>
      </c>
      <c r="G234" s="73">
        <v>5639.9</v>
      </c>
      <c r="H234" s="75">
        <v>6769.3500000000013</v>
      </c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5">
        <f t="shared" si="33"/>
        <v>12409.25</v>
      </c>
      <c r="T234" s="75">
        <f t="shared" si="34"/>
        <v>69217.88999999997</v>
      </c>
      <c r="U234" s="76">
        <f t="shared" si="35"/>
        <v>0.15202357941243566</v>
      </c>
    </row>
    <row r="235" spans="1:21" ht="15.45" customHeight="1" x14ac:dyDescent="0.3">
      <c r="A235" s="70" t="s">
        <v>32</v>
      </c>
      <c r="B235" s="72" t="s">
        <v>34</v>
      </c>
      <c r="C235" s="72" t="s">
        <v>101</v>
      </c>
      <c r="D235" s="86" t="s">
        <v>7</v>
      </c>
      <c r="E235" s="56" t="s">
        <v>61</v>
      </c>
      <c r="F235" s="73">
        <v>215399.58999999991</v>
      </c>
      <c r="G235" s="73">
        <v>691.63499999999999</v>
      </c>
      <c r="H235" s="75">
        <v>1307.075</v>
      </c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5">
        <f t="shared" si="33"/>
        <v>1998.71</v>
      </c>
      <c r="T235" s="75">
        <f t="shared" si="34"/>
        <v>213400.87999999992</v>
      </c>
      <c r="U235" s="76">
        <f t="shared" si="35"/>
        <v>9.2790798719719052E-3</v>
      </c>
    </row>
    <row r="236" spans="1:21" ht="15.45" customHeight="1" x14ac:dyDescent="0.3">
      <c r="A236" s="70" t="s">
        <v>32</v>
      </c>
      <c r="B236" s="72" t="s">
        <v>34</v>
      </c>
      <c r="C236" s="72" t="s">
        <v>101</v>
      </c>
      <c r="D236" s="86" t="s">
        <v>8</v>
      </c>
      <c r="E236" s="56" t="s">
        <v>62</v>
      </c>
      <c r="F236" s="73">
        <v>11931.500000000009</v>
      </c>
      <c r="G236" s="73">
        <v>1099.0406</v>
      </c>
      <c r="H236" s="75">
        <v>554.14589999999998</v>
      </c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5">
        <f t="shared" si="33"/>
        <v>1653.1865</v>
      </c>
      <c r="T236" s="75">
        <f t="shared" si="34"/>
        <v>10278.313500000009</v>
      </c>
      <c r="U236" s="76">
        <f t="shared" si="35"/>
        <v>0.13855646817248449</v>
      </c>
    </row>
    <row r="237" spans="1:21" ht="15.45" customHeight="1" x14ac:dyDescent="0.3">
      <c r="A237" s="70" t="s">
        <v>32</v>
      </c>
      <c r="B237" s="72" t="s">
        <v>34</v>
      </c>
      <c r="C237" s="72" t="s">
        <v>101</v>
      </c>
      <c r="D237" s="86" t="s">
        <v>9</v>
      </c>
      <c r="E237" s="56" t="s">
        <v>63</v>
      </c>
      <c r="F237" s="73">
        <v>976758.74898000073</v>
      </c>
      <c r="G237" s="73">
        <v>70754.20659999999</v>
      </c>
      <c r="H237" s="75">
        <v>74574.998749999999</v>
      </c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5">
        <f t="shared" si="33"/>
        <v>145329.20535</v>
      </c>
      <c r="T237" s="75">
        <f t="shared" si="34"/>
        <v>831429.54363000067</v>
      </c>
      <c r="U237" s="76">
        <f t="shared" si="35"/>
        <v>0.14878720615685587</v>
      </c>
    </row>
    <row r="238" spans="1:21" ht="15.45" customHeight="1" x14ac:dyDescent="0.3">
      <c r="A238" s="70" t="s">
        <v>32</v>
      </c>
      <c r="B238" s="72" t="s">
        <v>34</v>
      </c>
      <c r="C238" s="72" t="s">
        <v>101</v>
      </c>
      <c r="D238" s="86" t="s">
        <v>10</v>
      </c>
      <c r="E238" s="56" t="s">
        <v>64</v>
      </c>
      <c r="F238" s="73">
        <v>258670.99999999991</v>
      </c>
      <c r="G238" s="73">
        <v>19622.177400000011</v>
      </c>
      <c r="H238" s="75">
        <v>20119.627850000001</v>
      </c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5">
        <f t="shared" si="33"/>
        <v>39741.805250000012</v>
      </c>
      <c r="T238" s="75">
        <f t="shared" si="34"/>
        <v>218929.19474999991</v>
      </c>
      <c r="U238" s="76">
        <f t="shared" si="35"/>
        <v>0.15363842583822704</v>
      </c>
    </row>
    <row r="239" spans="1:21" ht="15.45" customHeight="1" x14ac:dyDescent="0.3">
      <c r="A239" s="70" t="s">
        <v>32</v>
      </c>
      <c r="B239" s="72" t="s">
        <v>34</v>
      </c>
      <c r="C239" s="72" t="s">
        <v>101</v>
      </c>
      <c r="D239" s="86" t="s">
        <v>11</v>
      </c>
      <c r="E239" s="56" t="s">
        <v>65</v>
      </c>
      <c r="F239" s="73">
        <v>33403.299999999923</v>
      </c>
      <c r="G239" s="73">
        <v>2605.0752000000002</v>
      </c>
      <c r="H239" s="75">
        <v>1246.42525</v>
      </c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5">
        <f t="shared" si="33"/>
        <v>3851.5004500000005</v>
      </c>
      <c r="T239" s="75">
        <f t="shared" si="34"/>
        <v>29551.799549999923</v>
      </c>
      <c r="U239" s="76">
        <f t="shared" si="35"/>
        <v>0.11530299251870352</v>
      </c>
    </row>
    <row r="240" spans="1:21" ht="15.45" customHeight="1" x14ac:dyDescent="0.3">
      <c r="A240" s="70" t="s">
        <v>32</v>
      </c>
      <c r="B240" s="72" t="s">
        <v>34</v>
      </c>
      <c r="C240" s="72" t="s">
        <v>101</v>
      </c>
      <c r="D240" s="86" t="s">
        <v>12</v>
      </c>
      <c r="E240" s="56" t="s">
        <v>66</v>
      </c>
      <c r="F240" s="73">
        <v>17787</v>
      </c>
      <c r="G240" s="73">
        <v>1570.4402</v>
      </c>
      <c r="H240" s="75">
        <v>2240.7087499999998</v>
      </c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5">
        <f t="shared" si="33"/>
        <v>3811.1489499999998</v>
      </c>
      <c r="T240" s="75">
        <f t="shared" si="34"/>
        <v>13975.851050000001</v>
      </c>
      <c r="U240" s="76">
        <f t="shared" si="35"/>
        <v>0.21426597796143249</v>
      </c>
    </row>
    <row r="241" spans="1:21" ht="15.45" customHeight="1" x14ac:dyDescent="0.3">
      <c r="A241" s="70" t="s">
        <v>32</v>
      </c>
      <c r="B241" s="72" t="s">
        <v>34</v>
      </c>
      <c r="C241" s="72" t="s">
        <v>101</v>
      </c>
      <c r="D241" s="86" t="s">
        <v>13</v>
      </c>
      <c r="E241" s="56" t="s">
        <v>67</v>
      </c>
      <c r="F241" s="73">
        <v>788392.60500000138</v>
      </c>
      <c r="G241" s="73">
        <v>85808.344299999939</v>
      </c>
      <c r="H241" s="75">
        <v>73956.599150000024</v>
      </c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5">
        <f t="shared" si="33"/>
        <v>159764.94344999996</v>
      </c>
      <c r="T241" s="75">
        <f t="shared" si="34"/>
        <v>628627.66155000147</v>
      </c>
      <c r="U241" s="76">
        <f t="shared" si="35"/>
        <v>0.20264642569801841</v>
      </c>
    </row>
    <row r="242" spans="1:21" ht="15.45" customHeight="1" x14ac:dyDescent="0.3">
      <c r="A242" s="70" t="s">
        <v>32</v>
      </c>
      <c r="B242" s="72" t="s">
        <v>34</v>
      </c>
      <c r="C242" s="72" t="s">
        <v>101</v>
      </c>
      <c r="D242" s="86" t="s">
        <v>14</v>
      </c>
      <c r="E242" s="56" t="s">
        <v>68</v>
      </c>
      <c r="F242" s="73">
        <v>805067.55000000121</v>
      </c>
      <c r="G242" s="73">
        <v>48915.879249999947</v>
      </c>
      <c r="H242" s="75">
        <v>62274.52384999991</v>
      </c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5">
        <f t="shared" si="33"/>
        <v>111190.40309999985</v>
      </c>
      <c r="T242" s="75">
        <f t="shared" si="34"/>
        <v>693877.14690000133</v>
      </c>
      <c r="U242" s="76">
        <f t="shared" si="35"/>
        <v>0.13811313485433574</v>
      </c>
    </row>
    <row r="243" spans="1:21" ht="15.45" customHeight="1" x14ac:dyDescent="0.3">
      <c r="A243" s="70" t="s">
        <v>32</v>
      </c>
      <c r="B243" s="72" t="s">
        <v>34</v>
      </c>
      <c r="C243" s="72" t="s">
        <v>101</v>
      </c>
      <c r="D243" s="86" t="s">
        <v>15</v>
      </c>
      <c r="E243" s="56" t="s">
        <v>69</v>
      </c>
      <c r="F243" s="73">
        <v>225154.99999999991</v>
      </c>
      <c r="G243" s="73">
        <v>4699.4013500000001</v>
      </c>
      <c r="H243" s="75">
        <v>9829.5225000000064</v>
      </c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5">
        <f t="shared" si="33"/>
        <v>14528.923850000006</v>
      </c>
      <c r="T243" s="75">
        <f t="shared" si="34"/>
        <v>210626.07614999992</v>
      </c>
      <c r="U243" s="76">
        <f t="shared" si="35"/>
        <v>6.4528541893362407E-2</v>
      </c>
    </row>
    <row r="244" spans="1:21" ht="15.45" customHeight="1" x14ac:dyDescent="0.3">
      <c r="A244" s="70" t="s">
        <v>32</v>
      </c>
      <c r="B244" s="72" t="s">
        <v>34</v>
      </c>
      <c r="C244" s="72" t="s">
        <v>101</v>
      </c>
      <c r="D244" s="86" t="s">
        <v>16</v>
      </c>
      <c r="E244" s="56" t="s">
        <v>70</v>
      </c>
      <c r="F244" s="73">
        <v>154778.01499999981</v>
      </c>
      <c r="G244" s="73">
        <v>10464.74135</v>
      </c>
      <c r="H244" s="75">
        <v>8578.0674000000017</v>
      </c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5">
        <f t="shared" si="33"/>
        <v>19042.808750000004</v>
      </c>
      <c r="T244" s="75">
        <f t="shared" si="34"/>
        <v>135735.20624999981</v>
      </c>
      <c r="U244" s="76">
        <f t="shared" si="35"/>
        <v>0.1230330337935916</v>
      </c>
    </row>
    <row r="245" spans="1:21" ht="15.45" customHeight="1" x14ac:dyDescent="0.3">
      <c r="A245" s="70" t="s">
        <v>32</v>
      </c>
      <c r="B245" s="72" t="s">
        <v>34</v>
      </c>
      <c r="C245" s="72" t="s">
        <v>101</v>
      </c>
      <c r="D245" s="86" t="s">
        <v>17</v>
      </c>
      <c r="E245" s="56" t="s">
        <v>71</v>
      </c>
      <c r="F245" s="73">
        <v>512777.64999999938</v>
      </c>
      <c r="G245" s="73">
        <v>18496.1574</v>
      </c>
      <c r="H245" s="75">
        <v>22448.884499999989</v>
      </c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5">
        <f t="shared" si="33"/>
        <v>40945.041899999989</v>
      </c>
      <c r="T245" s="75">
        <f t="shared" si="34"/>
        <v>471832.60809999937</v>
      </c>
      <c r="U245" s="76">
        <f t="shared" si="35"/>
        <v>7.9849505726312442E-2</v>
      </c>
    </row>
    <row r="246" spans="1:21" ht="15.45" customHeight="1" x14ac:dyDescent="0.3">
      <c r="A246" s="70" t="s">
        <v>32</v>
      </c>
      <c r="B246" s="72" t="s">
        <v>34</v>
      </c>
      <c r="C246" s="72" t="s">
        <v>101</v>
      </c>
      <c r="D246" s="86" t="s">
        <v>18</v>
      </c>
      <c r="E246" s="56" t="s">
        <v>72</v>
      </c>
      <c r="F246" s="73">
        <v>29588.650000000009</v>
      </c>
      <c r="G246" s="73">
        <v>2417.096500000001</v>
      </c>
      <c r="H246" s="75">
        <v>1403.9627</v>
      </c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5">
        <f t="shared" si="33"/>
        <v>3821.0592000000011</v>
      </c>
      <c r="T246" s="75">
        <f t="shared" si="34"/>
        <v>25767.590800000009</v>
      </c>
      <c r="U246" s="76">
        <f t="shared" si="35"/>
        <v>0.12913935580028152</v>
      </c>
    </row>
    <row r="247" spans="1:21" ht="15.45" customHeight="1" x14ac:dyDescent="0.3">
      <c r="A247" s="70" t="s">
        <v>32</v>
      </c>
      <c r="B247" s="72" t="s">
        <v>34</v>
      </c>
      <c r="C247" s="72" t="s">
        <v>101</v>
      </c>
      <c r="D247" s="86" t="s">
        <v>19</v>
      </c>
      <c r="E247" s="56" t="s">
        <v>73</v>
      </c>
      <c r="F247" s="73">
        <v>389547.54999999888</v>
      </c>
      <c r="G247" s="73">
        <v>9573.9311500000022</v>
      </c>
      <c r="H247" s="75">
        <v>12846.03355</v>
      </c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5">
        <f t="shared" si="33"/>
        <v>22419.964700000004</v>
      </c>
      <c r="T247" s="75">
        <f t="shared" si="34"/>
        <v>367127.58529999887</v>
      </c>
      <c r="U247" s="76">
        <f t="shared" si="35"/>
        <v>5.7553858829300988E-2</v>
      </c>
    </row>
    <row r="248" spans="1:21" ht="15.45" customHeight="1" x14ac:dyDescent="0.3">
      <c r="A248" s="70" t="s">
        <v>32</v>
      </c>
      <c r="B248" s="72" t="s">
        <v>34</v>
      </c>
      <c r="C248" s="72" t="s">
        <v>101</v>
      </c>
      <c r="D248" s="86" t="s">
        <v>20</v>
      </c>
      <c r="E248" s="56" t="s">
        <v>74</v>
      </c>
      <c r="F248" s="73">
        <v>46549.999999999993</v>
      </c>
      <c r="G248" s="73">
        <v>4843.6181500000012</v>
      </c>
      <c r="H248" s="75">
        <v>3033.4944500000001</v>
      </c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5">
        <f t="shared" si="33"/>
        <v>7877.1126000000013</v>
      </c>
      <c r="T248" s="75">
        <f t="shared" si="34"/>
        <v>38672.887399999992</v>
      </c>
      <c r="U248" s="76">
        <f t="shared" si="35"/>
        <v>0.16921831578947374</v>
      </c>
    </row>
    <row r="249" spans="1:21" ht="15.45" customHeight="1" x14ac:dyDescent="0.3">
      <c r="A249" s="70" t="s">
        <v>32</v>
      </c>
      <c r="B249" s="72" t="s">
        <v>34</v>
      </c>
      <c r="C249" s="72" t="s">
        <v>101</v>
      </c>
      <c r="D249" s="86" t="s">
        <v>21</v>
      </c>
      <c r="E249" s="56" t="s">
        <v>75</v>
      </c>
      <c r="F249" s="73">
        <v>23520</v>
      </c>
      <c r="G249" s="73">
        <v>106.33</v>
      </c>
      <c r="H249" s="75">
        <v>3317.62095</v>
      </c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5">
        <f t="shared" si="33"/>
        <v>3423.9509499999999</v>
      </c>
      <c r="T249" s="75">
        <f t="shared" si="34"/>
        <v>20096.049050000001</v>
      </c>
      <c r="U249" s="76">
        <f t="shared" si="35"/>
        <v>0.14557614583333334</v>
      </c>
    </row>
    <row r="250" spans="1:21" ht="15.45" customHeight="1" x14ac:dyDescent="0.3">
      <c r="A250" s="70" t="s">
        <v>32</v>
      </c>
      <c r="B250" s="72" t="s">
        <v>34</v>
      </c>
      <c r="C250" s="72" t="s">
        <v>101</v>
      </c>
      <c r="D250" s="86" t="s">
        <v>22</v>
      </c>
      <c r="E250" s="56" t="s">
        <v>76</v>
      </c>
      <c r="F250" s="73">
        <v>31274.250000000018</v>
      </c>
      <c r="G250" s="73">
        <v>279.41759999999999</v>
      </c>
      <c r="H250" s="75">
        <v>15915.180399999999</v>
      </c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5">
        <f t="shared" si="33"/>
        <v>16194.598</v>
      </c>
      <c r="T250" s="75">
        <f t="shared" si="34"/>
        <v>15079.652000000018</v>
      </c>
      <c r="U250" s="76">
        <f t="shared" si="35"/>
        <v>0.51782530356443368</v>
      </c>
    </row>
    <row r="251" spans="1:21" ht="15.45" customHeight="1" x14ac:dyDescent="0.3">
      <c r="A251" s="70" t="s">
        <v>32</v>
      </c>
      <c r="B251" s="72" t="s">
        <v>34</v>
      </c>
      <c r="C251" s="72" t="s">
        <v>101</v>
      </c>
      <c r="D251" s="86" t="s">
        <v>23</v>
      </c>
      <c r="E251" s="56" t="s">
        <v>77</v>
      </c>
      <c r="F251" s="73">
        <v>8900.8499999999931</v>
      </c>
      <c r="G251" s="73">
        <v>147.27195</v>
      </c>
      <c r="H251" s="75">
        <v>139.66470000000001</v>
      </c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5">
        <f t="shared" si="33"/>
        <v>286.93664999999999</v>
      </c>
      <c r="T251" s="75">
        <f t="shared" si="34"/>
        <v>8613.9133499999934</v>
      </c>
      <c r="U251" s="76">
        <f t="shared" si="35"/>
        <v>3.2236994219653203E-2</v>
      </c>
    </row>
    <row r="252" spans="1:21" ht="15.45" customHeight="1" x14ac:dyDescent="0.3">
      <c r="A252" s="70" t="s">
        <v>32</v>
      </c>
      <c r="B252" s="72" t="s">
        <v>34</v>
      </c>
      <c r="C252" s="72" t="s">
        <v>101</v>
      </c>
      <c r="D252" s="86" t="s">
        <v>24</v>
      </c>
      <c r="E252" s="56" t="s">
        <v>78</v>
      </c>
      <c r="F252" s="73">
        <v>203594.50999999969</v>
      </c>
      <c r="G252" s="73">
        <v>8745.2382500000022</v>
      </c>
      <c r="H252" s="75">
        <v>10731.2058</v>
      </c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5">
        <f t="shared" si="33"/>
        <v>19476.444050000002</v>
      </c>
      <c r="T252" s="75">
        <f t="shared" si="34"/>
        <v>184118.0659499997</v>
      </c>
      <c r="U252" s="76">
        <f t="shared" si="35"/>
        <v>9.5662913749491735E-2</v>
      </c>
    </row>
    <row r="253" spans="1:21" ht="15.45" customHeight="1" x14ac:dyDescent="0.3">
      <c r="A253" s="70" t="s">
        <v>32</v>
      </c>
      <c r="B253" s="72" t="s">
        <v>34</v>
      </c>
      <c r="C253" s="72" t="s">
        <v>101</v>
      </c>
      <c r="D253" s="86" t="s">
        <v>25</v>
      </c>
      <c r="E253" s="56" t="s">
        <v>79</v>
      </c>
      <c r="F253" s="73">
        <v>17461.149999999929</v>
      </c>
      <c r="G253" s="73">
        <v>747.96295000000009</v>
      </c>
      <c r="H253" s="75">
        <v>147.76685000000001</v>
      </c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5">
        <f t="shared" si="33"/>
        <v>895.72980000000007</v>
      </c>
      <c r="T253" s="75">
        <f t="shared" si="34"/>
        <v>16565.420199999928</v>
      </c>
      <c r="U253" s="76">
        <f t="shared" si="35"/>
        <v>5.1298442542444436E-2</v>
      </c>
    </row>
  </sheetData>
  <autoFilter ref="A6:Z253"/>
  <pageMargins left="0.7" right="0.7" top="0.75" bottom="0.75" header="0.3" footer="0.3"/>
  <pageSetup paperSize="9" orientation="portrait" r:id="rId1"/>
  <ignoredErrors>
    <ignoredError sqref="S231:S249 S9:S11 S40:S48 S91:S117 S119:S145 S147:S173 S175:S201 S203:S229 S51:S89 S14:S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1. Konto koond (24+23jääk)</vt:lpstr>
      <vt:lpstr>Lisa 2 Teenuste eelarve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2023-03-15T11:25:10Z</dcterms:created>
  <dcterms:modified xsi:type="dcterms:W3CDTF">2024-03-26T13:36:19Z</dcterms:modified>
</cp:coreProperties>
</file>